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4500" activeTab="0"/>
  </bookViews>
  <sheets>
    <sheet name="ПИР2" sheetId="1" r:id="rId1"/>
    <sheet name="акт" sheetId="2" r:id="rId2"/>
  </sheets>
  <definedNames/>
  <calcPr fullCalcOnLoad="1" fullPrecision="0"/>
</workbook>
</file>

<file path=xl/sharedStrings.xml><?xml version="1.0" encoding="utf-8"?>
<sst xmlns="http://schemas.openxmlformats.org/spreadsheetml/2006/main" count="54" uniqueCount="54">
  <si>
    <t>Расчет стоимости</t>
  </si>
  <si>
    <t>№ п/п</t>
  </si>
  <si>
    <t>Обоснование стоимости (сборник на проектные и изыскательские работы)</t>
  </si>
  <si>
    <t>Составил</t>
  </si>
  <si>
    <t>Характеристика предприятия,  сооружения или виды работ</t>
  </si>
  <si>
    <t>ИТОГО</t>
  </si>
  <si>
    <t>ВСЕГО:</t>
  </si>
  <si>
    <t>на проектные работы</t>
  </si>
  <si>
    <t>Стоимость  тыс. руб.</t>
  </si>
  <si>
    <t>СОГЛАСОВАНО:</t>
  </si>
  <si>
    <t>УТВЕРЖДАЮ:</t>
  </si>
  <si>
    <t>_____________________________</t>
  </si>
  <si>
    <t>_______________________________</t>
  </si>
  <si>
    <t>Исполнитель:</t>
  </si>
  <si>
    <t>№</t>
  </si>
  <si>
    <t>Наименование работ, услуг</t>
  </si>
  <si>
    <t>Кол-во</t>
  </si>
  <si>
    <t>Ед.</t>
  </si>
  <si>
    <t>Цена</t>
  </si>
  <si>
    <t>Сумма</t>
  </si>
  <si>
    <t>руб</t>
  </si>
  <si>
    <t>Итого: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</si>
  <si>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</si>
  <si>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ИСПОЛНИТЕЛЬ</t>
  </si>
  <si>
    <t>ЗАКАЗЧИК</t>
  </si>
  <si>
    <t>В т.ч.Сумма НДС</t>
  </si>
  <si>
    <t>Хилькевич Г.М.</t>
  </si>
  <si>
    <t>НДС 20%</t>
  </si>
  <si>
    <t>ООО"Каскад-Энерго", 248017, г.Калуга, ул.Московская, д.302, оф. 21</t>
  </si>
  <si>
    <r>
      <t xml:space="preserve">Заказчик: </t>
    </r>
    <r>
      <rPr>
        <b/>
        <sz val="9"/>
        <rFont val="Times New Roman"/>
        <family val="1"/>
      </rPr>
      <t>ООО "Каскад-Энергосеть",248017, г.Калуга, ул.Московская, д.302, оф. 22А</t>
    </r>
  </si>
  <si>
    <t xml:space="preserve">_____________________________Гаврилов В.Н. </t>
  </si>
  <si>
    <t>Вынос кабельной линии с места застройки поликлиники  по адресу: РФ, г. Калуга, Правгород</t>
  </si>
  <si>
    <t>Смета №22-05-124</t>
  </si>
  <si>
    <t>" _____ " ________________ 2022 г.</t>
  </si>
  <si>
    <t>"______ " _______________2022 г.</t>
  </si>
  <si>
    <t>Акт №   от               2022г.</t>
  </si>
  <si>
    <t>Проектирование:Вынос кабельной линии с места застройки поликлиники  по адресу: РФ, г. Калуга, Правгород</t>
  </si>
  <si>
    <t>Всего оказано услуг 1, на сумму  165 824,00 руб</t>
  </si>
  <si>
    <t>( Сто шестьдесят пять тысяч восемьсот двадцать четыре рубля 00 копеек)</t>
  </si>
  <si>
    <t>Тех. директор ООО"Каскад-Энерго"</t>
  </si>
  <si>
    <t xml:space="preserve">           Ген.директор ООО"Каскад-Энергосеть"</t>
  </si>
  <si>
    <t>_________________________Чесноков А.Г.</t>
  </si>
  <si>
    <t xml:space="preserve">  Стадия  П+ РП=100%  от стоимости проектных работ     </t>
  </si>
  <si>
    <t xml:space="preserve">Письмо Минстроя России  от 29.04.2022 г. №19281-ИФ/09 прил.3. =4,91                             </t>
  </si>
  <si>
    <t xml:space="preserve">СБЦП 81-2001-07 2012г.
"Коммунальные сети и коммуникации"
                                                        </t>
  </si>
  <si>
    <t>Кабель в трубе в ГНБ ( 2 участка) L=50м и L=24 м; Таб.5,п.10 ; а=47,8 ; в=0,18;</t>
  </si>
  <si>
    <t>Кабель в земле в траншее L = 185 м.  :Таб.11,п.2  а=7,763 ; в=0,042; Прим.1-тер.застройка к=1,3</t>
  </si>
  <si>
    <t xml:space="preserve">Вынос кабельной линии с места застройки поликлиники  по адресу: РФ, г. Калуга, Правгород  Общаяя протяженность  L= 274 м.трубе а/ц (ввод) L =2 м; Кабель по конструкциям в ТП   L= 7м.                           </t>
  </si>
  <si>
    <t xml:space="preserve"> Кабель в земле в трубе ПНД L =6 м. трубе а/ц (ввод) L =2 м. Кабель по конструкциям в ТП   L= 7м. : Таб.11,п.6 а=35,89; в=0 ; Прим.1-тер.застройка к=1,3</t>
  </si>
  <si>
    <t>С=(а+вх) х к</t>
  </si>
  <si>
    <t>С2=(47,8+0,18*(50+24))*4,91=300,099</t>
  </si>
  <si>
    <t>С2= (35,89+0*(6+2+7)*0)*1,3*4,91=229,086</t>
  </si>
  <si>
    <t>С1= (7,763+0,042*185)*1,3*4,91=99,147</t>
  </si>
  <si>
    <t>ИТОГО:99,147+229,086+300,099=628,332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</si>
</sst>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"/>
    <numFmt numFmtId="181" formatCode="0.000"/>
    <numFmt numFmtId="182" formatCode="#,##0.000"/>
    <numFmt numFmtId="18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47" fillId="0" borderId="0" xfId="0" applyFont="1" applyAlignment="1">
      <alignment horizontal="center" vertical="top" wrapText="1"/>
    </xf>
    <xf numFmtId="181" fontId="46" fillId="0" borderId="0" xfId="0" applyNumberFormat="1" applyFont="1" applyAlignment="1">
      <alignment/>
    </xf>
    <xf numFmtId="0" fontId="48" fillId="0" borderId="10" xfId="0" applyFont="1" applyBorder="1" applyAlignment="1">
      <alignment horizontal="justify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justify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 wrapText="1"/>
    </xf>
    <xf numFmtId="49" fontId="48" fillId="0" borderId="0" xfId="0" applyNumberFormat="1" applyFont="1" applyAlignment="1">
      <alignment horizontal="center" vertical="top"/>
    </xf>
    <xf numFmtId="181" fontId="48" fillId="0" borderId="11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justify" vertical="center"/>
    </xf>
    <xf numFmtId="0" fontId="48" fillId="0" borderId="10" xfId="0" applyFont="1" applyBorder="1" applyAlignment="1">
      <alignment vertical="justify"/>
    </xf>
    <xf numFmtId="181" fontId="48" fillId="0" borderId="10" xfId="0" applyNumberFormat="1" applyFont="1" applyBorder="1" applyAlignment="1">
      <alignment horizontal="center"/>
    </xf>
    <xf numFmtId="181" fontId="49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0" fontId="50" fillId="0" borderId="12" xfId="0" applyFont="1" applyBorder="1" applyAlignment="1">
      <alignment/>
    </xf>
    <xf numFmtId="181" fontId="4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13" xfId="0" applyFont="1" applyBorder="1" applyAlignment="1">
      <alignment horizontal="left"/>
    </xf>
    <xf numFmtId="182" fontId="46" fillId="0" borderId="13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right"/>
    </xf>
    <xf numFmtId="0" fontId="4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48" fillId="0" borderId="0" xfId="0" applyFont="1" applyAlignment="1">
      <alignment wrapText="1"/>
    </xf>
    <xf numFmtId="0" fontId="4" fillId="0" borderId="0" xfId="0" applyFont="1" applyAlignment="1">
      <alignment horizontal="right"/>
    </xf>
    <xf numFmtId="49" fontId="48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1" xfId="0" applyFont="1" applyBorder="1" applyAlignment="1">
      <alignment vertical="center"/>
    </xf>
    <xf numFmtId="49" fontId="48" fillId="0" borderId="15" xfId="0" applyNumberFormat="1" applyFont="1" applyBorder="1" applyAlignment="1">
      <alignment vertical="center" wrapText="1"/>
    </xf>
    <xf numFmtId="49" fontId="48" fillId="0" borderId="11" xfId="0" applyNumberFormat="1" applyFont="1" applyBorder="1" applyAlignment="1">
      <alignment vertical="center" wrapText="1"/>
    </xf>
    <xf numFmtId="182" fontId="48" fillId="0" borderId="14" xfId="0" applyNumberFormat="1" applyFont="1" applyBorder="1" applyAlignment="1">
      <alignment horizontal="center" vertical="center"/>
    </xf>
    <xf numFmtId="182" fontId="48" fillId="0" borderId="15" xfId="0" applyNumberFormat="1" applyFont="1" applyBorder="1" applyAlignment="1">
      <alignment horizontal="center" vertical="center"/>
    </xf>
    <xf numFmtId="182" fontId="48" fillId="0" borderId="11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 vertical="top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 vertical="top"/>
    </xf>
    <xf numFmtId="0" fontId="46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/>
    </xf>
    <xf numFmtId="1" fontId="46" fillId="0" borderId="16" xfId="0" applyNumberFormat="1" applyFont="1" applyBorder="1" applyAlignment="1">
      <alignment horizontal="center" vertical="top"/>
    </xf>
    <xf numFmtId="0" fontId="46" fillId="0" borderId="17" xfId="0" applyNumberFormat="1" applyFont="1" applyBorder="1" applyAlignment="1">
      <alignment horizontal="left" vertical="top" wrapText="1"/>
    </xf>
    <xf numFmtId="0" fontId="46" fillId="0" borderId="18" xfId="0" applyNumberFormat="1" applyFont="1" applyBorder="1" applyAlignment="1">
      <alignment horizontal="center" vertical="top"/>
    </xf>
    <xf numFmtId="0" fontId="46" fillId="0" borderId="19" xfId="0" applyNumberFormat="1" applyFont="1" applyBorder="1" applyAlignment="1">
      <alignment horizontal="center" vertical="top"/>
    </xf>
    <xf numFmtId="0" fontId="46" fillId="0" borderId="20" xfId="0" applyNumberFormat="1" applyFont="1" applyBorder="1" applyAlignment="1">
      <alignment horizontal="center" vertical="top"/>
    </xf>
    <xf numFmtId="0" fontId="46" fillId="0" borderId="17" xfId="0" applyNumberFormat="1" applyFont="1" applyBorder="1" applyAlignment="1">
      <alignment horizontal="left" vertical="top"/>
    </xf>
    <xf numFmtId="4" fontId="46" fillId="0" borderId="17" xfId="0" applyNumberFormat="1" applyFont="1" applyBorder="1" applyAlignment="1">
      <alignment horizontal="right" vertical="top"/>
    </xf>
    <xf numFmtId="4" fontId="46" fillId="0" borderId="21" xfId="0" applyNumberFormat="1" applyFont="1" applyBorder="1" applyAlignment="1">
      <alignment horizontal="right" vertical="top"/>
    </xf>
    <xf numFmtId="0" fontId="4" fillId="0" borderId="22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4">
      <selection activeCell="H22" sqref="H22"/>
    </sheetView>
  </sheetViews>
  <sheetFormatPr defaultColWidth="9.140625" defaultRowHeight="15" outlineLevelRow="1"/>
  <cols>
    <col min="1" max="1" width="3.57421875" style="0" customWidth="1"/>
    <col min="2" max="2" width="33.421875" style="0" customWidth="1"/>
    <col min="3" max="3" width="44.00390625" style="0" customWidth="1"/>
    <col min="4" max="4" width="46.28125" style="0" customWidth="1"/>
    <col min="5" max="5" width="17.28125" style="0" customWidth="1"/>
  </cols>
  <sheetData>
    <row r="1" spans="1:17" ht="15" outlineLevel="1">
      <c r="A1" s="4"/>
      <c r="B1" s="5" t="s">
        <v>10</v>
      </c>
      <c r="C1" s="6"/>
      <c r="D1" s="7"/>
      <c r="E1" s="5" t="s">
        <v>9</v>
      </c>
      <c r="F1" s="8"/>
      <c r="G1" s="8"/>
      <c r="H1" s="8"/>
      <c r="I1" s="8"/>
      <c r="J1" s="9"/>
      <c r="K1" s="8"/>
      <c r="L1" s="9"/>
      <c r="M1" s="10"/>
      <c r="N1" s="9"/>
      <c r="O1" s="8"/>
      <c r="P1" s="10"/>
      <c r="Q1" s="10"/>
    </row>
    <row r="2" spans="1:17" ht="15" outlineLevel="1">
      <c r="A2" s="4"/>
      <c r="B2" s="11"/>
      <c r="C2" s="6"/>
      <c r="D2" s="7"/>
      <c r="E2" s="8"/>
      <c r="F2" s="8"/>
      <c r="G2" s="8"/>
      <c r="H2" s="8"/>
      <c r="I2" s="8"/>
      <c r="J2" s="8"/>
      <c r="K2" s="8"/>
      <c r="L2" s="8"/>
      <c r="M2" s="10"/>
      <c r="N2" s="8"/>
      <c r="O2" s="8"/>
      <c r="P2" s="10"/>
      <c r="Q2" s="10"/>
    </row>
    <row r="3" spans="1:17" ht="15" outlineLevel="1">
      <c r="A3" s="4"/>
      <c r="B3" s="11" t="s">
        <v>11</v>
      </c>
      <c r="C3" s="6"/>
      <c r="D3" s="7"/>
      <c r="E3" s="8" t="s">
        <v>12</v>
      </c>
      <c r="F3" s="8"/>
      <c r="G3" s="8"/>
      <c r="H3" s="8"/>
      <c r="I3" s="8"/>
      <c r="J3" s="11"/>
      <c r="K3" s="8"/>
      <c r="L3" s="11"/>
      <c r="M3" s="10"/>
      <c r="N3" s="11"/>
      <c r="O3" s="8"/>
      <c r="P3" s="10"/>
      <c r="Q3" s="10"/>
    </row>
    <row r="4" spans="1:17" ht="15" outlineLevel="1">
      <c r="A4" s="4"/>
      <c r="B4" s="11" t="s">
        <v>33</v>
      </c>
      <c r="C4" s="6"/>
      <c r="D4" s="7"/>
      <c r="E4" s="8" t="s">
        <v>34</v>
      </c>
      <c r="F4" s="8"/>
      <c r="G4" s="8"/>
      <c r="H4" s="8"/>
      <c r="I4" s="8"/>
      <c r="J4" s="11"/>
      <c r="K4" s="8"/>
      <c r="L4" s="11"/>
      <c r="M4" s="10"/>
      <c r="N4" s="11"/>
      <c r="O4" s="8"/>
      <c r="P4" s="10"/>
      <c r="Q4" s="10"/>
    </row>
    <row r="6" spans="1:8" s="2" customFormat="1" ht="15" customHeight="1">
      <c r="A6" s="57" t="s">
        <v>32</v>
      </c>
      <c r="B6" s="57"/>
      <c r="C6" s="57"/>
      <c r="D6" s="57"/>
      <c r="E6" s="57"/>
      <c r="H6" s="5"/>
    </row>
    <row r="7" spans="1:5" s="2" customFormat="1" ht="15" customHeight="1">
      <c r="A7" s="58" t="s">
        <v>7</v>
      </c>
      <c r="B7" s="58"/>
      <c r="C7" s="58"/>
      <c r="D7" s="58"/>
      <c r="E7" s="58"/>
    </row>
    <row r="8" spans="1:5" s="2" customFormat="1" ht="8.25" customHeight="1">
      <c r="A8" s="3"/>
      <c r="B8" s="3"/>
      <c r="C8" s="3"/>
      <c r="D8" s="3"/>
      <c r="E8" s="3"/>
    </row>
    <row r="9" spans="1:5" s="2" customFormat="1" ht="15" customHeight="1">
      <c r="A9" s="59" t="s">
        <v>31</v>
      </c>
      <c r="B9" s="59"/>
      <c r="C9" s="59"/>
      <c r="D9" s="59"/>
      <c r="E9" s="59"/>
    </row>
    <row r="10" spans="1:5" s="2" customFormat="1" ht="12.75" customHeight="1">
      <c r="A10" s="12"/>
      <c r="B10" s="12"/>
      <c r="C10" s="12"/>
      <c r="D10" s="12"/>
      <c r="E10" s="12"/>
    </row>
    <row r="11" s="2" customFormat="1" ht="9" customHeight="1"/>
    <row r="12" spans="1:5" s="18" customFormat="1" ht="24">
      <c r="A12" s="14" t="s">
        <v>1</v>
      </c>
      <c r="B12" s="15" t="s">
        <v>4</v>
      </c>
      <c r="C12" s="16" t="s">
        <v>2</v>
      </c>
      <c r="D12" s="17" t="s">
        <v>0</v>
      </c>
      <c r="E12" s="17" t="s">
        <v>8</v>
      </c>
    </row>
    <row r="13" spans="1:5" s="18" customFormat="1" ht="35.25" customHeight="1">
      <c r="A13" s="60"/>
      <c r="B13" s="63" t="s">
        <v>47</v>
      </c>
      <c r="C13" s="49" t="s">
        <v>44</v>
      </c>
      <c r="D13" s="48" t="s">
        <v>49</v>
      </c>
      <c r="E13" s="54">
        <v>628.332</v>
      </c>
    </row>
    <row r="14" spans="1:5" s="18" customFormat="1" ht="26.25" customHeight="1">
      <c r="A14" s="61"/>
      <c r="B14" s="64"/>
      <c r="C14" s="50" t="s">
        <v>46</v>
      </c>
      <c r="D14" s="52" t="s">
        <v>52</v>
      </c>
      <c r="E14" s="55"/>
    </row>
    <row r="15" spans="1:5" s="18" customFormat="1" ht="42" customHeight="1">
      <c r="A15" s="61"/>
      <c r="B15" s="64"/>
      <c r="C15" s="50" t="s">
        <v>48</v>
      </c>
      <c r="D15" s="52" t="s">
        <v>51</v>
      </c>
      <c r="E15" s="55"/>
    </row>
    <row r="16" spans="1:5" s="18" customFormat="1" ht="26.25" customHeight="1">
      <c r="A16" s="61"/>
      <c r="B16" s="64"/>
      <c r="C16" s="50" t="s">
        <v>45</v>
      </c>
      <c r="D16" s="52" t="s">
        <v>50</v>
      </c>
      <c r="E16" s="55"/>
    </row>
    <row r="17" spans="1:5" s="18" customFormat="1" ht="27" customHeight="1">
      <c r="A17" s="61"/>
      <c r="B17" s="64"/>
      <c r="C17" s="50" t="s">
        <v>43</v>
      </c>
      <c r="D17" s="52" t="s">
        <v>53</v>
      </c>
      <c r="E17" s="55"/>
    </row>
    <row r="18" spans="1:5" s="18" customFormat="1" ht="17.25" customHeight="1">
      <c r="A18" s="61"/>
      <c r="B18" s="64"/>
      <c r="C18" s="50" t="s">
        <v>42</v>
      </c>
      <c r="D18" s="52"/>
      <c r="E18" s="55"/>
    </row>
    <row r="19" spans="1:7" s="18" customFormat="1" ht="87.75" customHeight="1">
      <c r="A19" s="62"/>
      <c r="B19" s="65"/>
      <c r="C19" s="51"/>
      <c r="D19" s="53"/>
      <c r="E19" s="56"/>
      <c r="G19" s="32"/>
    </row>
    <row r="20" spans="1:7" s="18" customFormat="1" ht="18.75" customHeight="1">
      <c r="A20" s="19"/>
      <c r="B20" s="20" t="s">
        <v>5</v>
      </c>
      <c r="C20" s="21"/>
      <c r="D20" s="22"/>
      <c r="E20" s="23">
        <f>E13</f>
        <v>628.332</v>
      </c>
      <c r="G20" s="32"/>
    </row>
    <row r="21" spans="1:7" s="18" customFormat="1" ht="18.75" customHeight="1">
      <c r="A21" s="24"/>
      <c r="B21" s="25" t="s">
        <v>27</v>
      </c>
      <c r="C21" s="26"/>
      <c r="D21" s="27"/>
      <c r="E21" s="28">
        <f>E20*0.2</f>
        <v>125.666</v>
      </c>
      <c r="G21" s="32"/>
    </row>
    <row r="22" spans="1:7" s="18" customFormat="1" ht="18.75" customHeight="1">
      <c r="A22" s="24"/>
      <c r="B22" s="25" t="s">
        <v>6</v>
      </c>
      <c r="C22" s="24"/>
      <c r="D22" s="24"/>
      <c r="E22" s="29">
        <f>E21+E20</f>
        <v>753.998</v>
      </c>
      <c r="G22" s="32"/>
    </row>
    <row r="23" s="18" customFormat="1" ht="12"/>
    <row r="24" s="18" customFormat="1" ht="12"/>
    <row r="25" s="18" customFormat="1" ht="12">
      <c r="E25" s="32"/>
    </row>
    <row r="26" spans="2:4" s="18" customFormat="1" ht="12">
      <c r="B26" s="30" t="s">
        <v>3</v>
      </c>
      <c r="C26" s="31"/>
      <c r="D26" s="18" t="s">
        <v>26</v>
      </c>
    </row>
    <row r="27" s="18" customFormat="1" ht="12"/>
    <row r="28" s="18" customFormat="1" ht="12"/>
    <row r="29" s="18" customFormat="1" ht="12"/>
    <row r="30" s="18" customFormat="1" ht="12"/>
    <row r="31" s="18" customFormat="1" ht="12"/>
    <row r="32" s="2" customFormat="1" ht="12.75"/>
    <row r="33" s="2" customFormat="1" ht="12.75">
      <c r="D33" s="13"/>
    </row>
    <row r="34" s="2" customFormat="1" ht="12.75">
      <c r="D34" s="13"/>
    </row>
    <row r="35" s="2" customFormat="1" ht="12.75"/>
    <row r="36" s="2" customFormat="1" ht="12.75"/>
    <row r="37" s="2" customFormat="1" ht="12.75"/>
    <row r="38" s="2" customFormat="1" ht="12.75"/>
    <row r="39" s="2" customFormat="1" ht="12.75"/>
    <row r="40" spans="2:8" ht="15.75">
      <c r="B40" s="1"/>
      <c r="C40" s="1"/>
      <c r="D40" s="1"/>
      <c r="E40" s="1"/>
      <c r="F40" s="1"/>
      <c r="G40" s="1"/>
      <c r="H40" s="1"/>
    </row>
    <row r="41" spans="2:8" ht="15.75">
      <c r="B41" s="1"/>
      <c r="C41" s="1"/>
      <c r="D41" s="1"/>
      <c r="E41" s="1"/>
      <c r="F41" s="1"/>
      <c r="G41" s="1"/>
      <c r="H41" s="1"/>
    </row>
    <row r="42" spans="2:8" ht="15.75">
      <c r="B42" s="1"/>
      <c r="C42" s="1"/>
      <c r="D42" s="1"/>
      <c r="E42" s="1"/>
      <c r="F42" s="1"/>
      <c r="G42" s="1"/>
      <c r="H42" s="1"/>
    </row>
    <row r="43" spans="2:8" ht="15.75">
      <c r="B43" s="1"/>
      <c r="C43" s="1"/>
      <c r="D43" s="1"/>
      <c r="E43" s="1"/>
      <c r="F43" s="1"/>
      <c r="G43" s="1"/>
      <c r="H43" s="1"/>
    </row>
  </sheetData>
  <sheetProtection/>
  <mergeCells count="6">
    <mergeCell ref="E13:E19"/>
    <mergeCell ref="A6:E6"/>
    <mergeCell ref="A7:E7"/>
    <mergeCell ref="A9:E9"/>
    <mergeCell ref="A13:A19"/>
    <mergeCell ref="B13:B19"/>
  </mergeCells>
  <printOptions/>
  <pageMargins left="0.24" right="0.15748031496062992" top="0.43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I26"/>
  <sheetViews>
    <sheetView zoomScalePageLayoutView="0" workbookViewId="0" topLeftCell="A1">
      <selection activeCell="AK23" sqref="AK23"/>
    </sheetView>
  </sheetViews>
  <sheetFormatPr defaultColWidth="3.421875" defaultRowHeight="15"/>
  <cols>
    <col min="1" max="1" width="1.8515625" style="34" customWidth="1"/>
    <col min="2" max="16" width="3.00390625" style="34" customWidth="1"/>
    <col min="17" max="17" width="1.1484375" style="34" customWidth="1"/>
    <col min="18" max="18" width="3.00390625" style="34" customWidth="1"/>
    <col min="19" max="19" width="0.71875" style="34" customWidth="1"/>
    <col min="20" max="20" width="1.7109375" style="34" customWidth="1"/>
    <col min="21" max="21" width="3.00390625" style="34" customWidth="1"/>
    <col min="22" max="22" width="1.421875" style="34" customWidth="1"/>
    <col min="23" max="24" width="3.00390625" style="34" customWidth="1"/>
    <col min="25" max="25" width="2.8515625" style="34" customWidth="1"/>
    <col min="26" max="34" width="3.00390625" style="34" customWidth="1"/>
    <col min="35" max="16384" width="3.421875" style="2" customWidth="1"/>
  </cols>
  <sheetData>
    <row r="4" s="34" customFormat="1" ht="0.75" customHeight="1"/>
    <row r="5" spans="2:32" s="40" customFormat="1" ht="21" customHeight="1" thickBot="1">
      <c r="B5" s="80" t="s">
        <v>35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</row>
    <row r="6" spans="1:34" s="18" customFormat="1" ht="1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2:33" s="18" customFormat="1" ht="12.75" customHeight="1">
      <c r="B7" s="81" t="s">
        <v>13</v>
      </c>
      <c r="C7" s="81"/>
      <c r="D7" s="81"/>
      <c r="E7" s="81"/>
      <c r="F7" s="82" t="s">
        <v>28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="40" customFormat="1" ht="6.75" customHeight="1"/>
    <row r="9" spans="2:33" s="18" customFormat="1" ht="12.75" customHeight="1">
      <c r="B9" s="43" t="s">
        <v>29</v>
      </c>
      <c r="C9" s="43"/>
      <c r="D9" s="43"/>
      <c r="E9" s="43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="34" customFormat="1" ht="6.75" customHeight="1" thickBot="1"/>
    <row r="11" spans="2:33" ht="13.5" thickBot="1">
      <c r="B11" s="83" t="s">
        <v>14</v>
      </c>
      <c r="C11" s="83"/>
      <c r="D11" s="84" t="s">
        <v>15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 t="s">
        <v>16</v>
      </c>
      <c r="V11" s="84"/>
      <c r="W11" s="84"/>
      <c r="X11" s="84" t="s">
        <v>17</v>
      </c>
      <c r="Y11" s="84"/>
      <c r="Z11" s="84" t="s">
        <v>18</v>
      </c>
      <c r="AA11" s="84"/>
      <c r="AB11" s="84"/>
      <c r="AC11" s="84"/>
      <c r="AD11" s="85" t="s">
        <v>19</v>
      </c>
      <c r="AE11" s="85"/>
      <c r="AF11" s="85"/>
      <c r="AG11" s="85"/>
    </row>
    <row r="12" spans="2:33" ht="12.75">
      <c r="B12" s="83"/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5"/>
      <c r="AE12" s="85"/>
      <c r="AF12" s="85"/>
      <c r="AG12" s="85"/>
    </row>
    <row r="13" spans="1:34" ht="84.75" customHeight="1" thickBot="1">
      <c r="A13" s="2"/>
      <c r="B13" s="72">
        <v>1</v>
      </c>
      <c r="C13" s="72"/>
      <c r="D13" s="73" t="s">
        <v>36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4">
        <v>1</v>
      </c>
      <c r="V13" s="75"/>
      <c r="W13" s="76"/>
      <c r="X13" s="77" t="s">
        <v>20</v>
      </c>
      <c r="Y13" s="77"/>
      <c r="Z13" s="78">
        <v>165824</v>
      </c>
      <c r="AA13" s="78"/>
      <c r="AB13" s="78"/>
      <c r="AC13" s="78"/>
      <c r="AD13" s="79">
        <f>Z13</f>
        <v>165824</v>
      </c>
      <c r="AE13" s="79"/>
      <c r="AF13" s="79"/>
      <c r="AG13" s="79"/>
      <c r="AH13" s="2"/>
    </row>
    <row r="14" spans="2:33" s="34" customFormat="1" ht="6.75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6"/>
      <c r="AE14" s="36"/>
      <c r="AF14" s="36"/>
      <c r="AG14" s="36"/>
    </row>
    <row r="15" spans="29:33" ht="12.75">
      <c r="AC15" s="37" t="s">
        <v>21</v>
      </c>
      <c r="AD15" s="67">
        <f>AD13</f>
        <v>165824</v>
      </c>
      <c r="AE15" s="67"/>
      <c r="AF15" s="67"/>
      <c r="AG15" s="67"/>
    </row>
    <row r="16" spans="29:33" ht="12.75">
      <c r="AC16" s="37" t="s">
        <v>25</v>
      </c>
      <c r="AD16" s="67">
        <f>AD15/1.2*0.2</f>
        <v>27637.33</v>
      </c>
      <c r="AE16" s="67"/>
      <c r="AF16" s="67"/>
      <c r="AG16" s="67"/>
    </row>
    <row r="17" spans="2:33" ht="12.75">
      <c r="B17" s="68" t="s">
        <v>37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1:34" ht="12.75" customHeight="1">
      <c r="A18" s="2"/>
      <c r="B18" s="69" t="s">
        <v>38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2"/>
      <c r="AH18" s="2"/>
    </row>
    <row r="19" spans="2:33" s="34" customFormat="1" ht="12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4" ht="23.25" customHeight="1">
      <c r="A20" s="2"/>
      <c r="B20" s="70" t="s">
        <v>22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</row>
    <row r="21" spans="6:22" ht="12.75"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U21" s="33"/>
      <c r="V21" s="33"/>
    </row>
    <row r="22" spans="1:33" s="18" customFormat="1" ht="12">
      <c r="A22" s="41" t="s">
        <v>23</v>
      </c>
      <c r="B22" s="40"/>
      <c r="C22" s="40"/>
      <c r="D22" s="40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0"/>
      <c r="Q22" s="40"/>
      <c r="R22" s="40"/>
      <c r="S22" s="71" t="s">
        <v>24</v>
      </c>
      <c r="T22" s="71"/>
      <c r="U22" s="71"/>
      <c r="V22" s="71"/>
      <c r="W22" s="71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5" s="40" customFormat="1" ht="12.75" customHeight="1">
      <c r="A23" s="66" t="s">
        <v>39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 t="s">
        <v>40</v>
      </c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46"/>
      <c r="AI23" s="46"/>
    </row>
    <row r="24" spans="4:15" s="40" customFormat="1" ht="18.75" customHeight="1">
      <c r="D24" s="47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20" s="40" customFormat="1" ht="12.75" customHeight="1">
      <c r="A25" s="66" t="s">
        <v>30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T25" s="40" t="s">
        <v>41</v>
      </c>
    </row>
    <row r="26" spans="1:34" s="18" customFormat="1" ht="12">
      <c r="A26" s="40"/>
      <c r="B26" s="40"/>
      <c r="C26" s="40"/>
      <c r="D26" s="40"/>
      <c r="E26" s="40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</sheetData>
  <sheetProtection/>
  <mergeCells count="24">
    <mergeCell ref="B5:AF5"/>
    <mergeCell ref="B7:E7"/>
    <mergeCell ref="F7:AG7"/>
    <mergeCell ref="B11:C12"/>
    <mergeCell ref="D11:T12"/>
    <mergeCell ref="U11:W12"/>
    <mergeCell ref="X11:Y12"/>
    <mergeCell ref="Z11:AC12"/>
    <mergeCell ref="AD11:AG12"/>
    <mergeCell ref="B13:C13"/>
    <mergeCell ref="D13:T13"/>
    <mergeCell ref="U13:W13"/>
    <mergeCell ref="X13:Y13"/>
    <mergeCell ref="Z13:AC13"/>
    <mergeCell ref="AD13:AG13"/>
    <mergeCell ref="A23:P23"/>
    <mergeCell ref="Q23:AG23"/>
    <mergeCell ref="A25:P25"/>
    <mergeCell ref="AD15:AG15"/>
    <mergeCell ref="AD16:AG16"/>
    <mergeCell ref="B17:AG17"/>
    <mergeCell ref="B18:AF18"/>
    <mergeCell ref="B20:AH20"/>
    <mergeCell ref="S22:W22"/>
  </mergeCells>
  <printOptions/>
  <pageMargins left="0.7" right="0.1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КалугаГлавСнаб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</dc:creator>
  <cp:keywords/>
  <dc:description/>
  <cp:lastModifiedBy>Хилькевич Галина Михайловна</cp:lastModifiedBy>
  <cp:lastPrinted>2020-10-12T09:45:56Z</cp:lastPrinted>
  <dcterms:created xsi:type="dcterms:W3CDTF">2009-06-16T10:08:22Z</dcterms:created>
  <dcterms:modified xsi:type="dcterms:W3CDTF">2022-07-20T10:35:17Z</dcterms:modified>
  <cp:category/>
  <cp:version/>
  <cp:contentType/>
  <cp:contentStatus/>
</cp:coreProperties>
</file>