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8195" windowHeight="10035" firstSheet="10" activeTab="14"/>
  </bookViews>
  <sheets>
    <sheet name="кот тарифы 2016 КО" sheetId="1" r:id="rId1"/>
    <sheet name="Индивид тарифы 2016 КО" sheetId="2" r:id="rId2"/>
    <sheet name="Техприсоед" sheetId="3" r:id="rId3"/>
    <sheet name="Баланс" sheetId="4" r:id="rId4"/>
    <sheet name="Потери" sheetId="5" r:id="rId5"/>
    <sheet name="норм потерь" sheetId="6" r:id="rId6"/>
    <sheet name="мероприят сниж потерь" sheetId="7" r:id="rId7"/>
    <sheet name="стоимость потерь 2016" sheetId="8" r:id="rId8"/>
    <sheet name="зоны  деят-сти" sheetId="9" r:id="rId9"/>
    <sheet name="форма 1.9" sheetId="10" r:id="rId10"/>
    <sheet name="форма 1.10" sheetId="11" r:id="rId11"/>
    <sheet name="форма 1.11" sheetId="12" r:id="rId12"/>
    <sheet name="форма 1.12" sheetId="13" r:id="rId13"/>
    <sheet name="Условия дог-в" sheetId="14" r:id="rId14"/>
    <sheet name="форма 1.21" sheetId="15" r:id="rId15"/>
    <sheet name="Лист1" sheetId="16" r:id="rId16"/>
  </sheets>
  <externalReferences>
    <externalReference r:id="rId19"/>
    <externalReference r:id="rId20"/>
  </externalReferences>
  <definedNames>
    <definedName name="_ftn1" localSheetId="14">'форма 1.21'!$E$1274</definedName>
    <definedName name="_ftn2" localSheetId="14">'форма 1.21'!$E$1277</definedName>
    <definedName name="_ftn3" localSheetId="14">'форма 1.21'!$E$1278</definedName>
    <definedName name="_ftnref1" localSheetId="14">'форма 1.21'!$E$288</definedName>
    <definedName name="_ftnref2" localSheetId="14">'форма 1.21'!$E$346</definedName>
    <definedName name="_ftnref3" localSheetId="14">'форма 1.21'!$E$356</definedName>
    <definedName name="_Ref11238121" localSheetId="14">'форма 1.21'!$E$530</definedName>
    <definedName name="_Ref166241751" localSheetId="14">'форма 1.21'!$E$281</definedName>
    <definedName name="_Ref167505771" localSheetId="14">'форма 1.21'!$E$510</definedName>
    <definedName name="_Ref300322844" localSheetId="14">'форма 1.21'!$E$204</definedName>
    <definedName name="_Ref55307583" localSheetId="14">'форма 1.21'!$E$898</definedName>
    <definedName name="_Ref56229451" localSheetId="14">'форма 1.21'!$E$884</definedName>
    <definedName name="_Toc123405477" localSheetId="14">'форма 1.21'!$E$520</definedName>
    <definedName name="_Toc207777994" localSheetId="14">'форма 1.21'!$E$279</definedName>
    <definedName name="_Toc231549584" localSheetId="14">'форма 1.21'!$E$812</definedName>
    <definedName name="_Toc231549585" localSheetId="14">'форма 1.21'!$E$814</definedName>
    <definedName name="_Toc231549588" localSheetId="14">'форма 1.21'!$E$818</definedName>
    <definedName name="_Toc231549589" localSheetId="14">'форма 1.21'!$E$832</definedName>
    <definedName name="_Toc231549590" localSheetId="14">'форма 1.21'!$E$850</definedName>
    <definedName name="_Toc234868092" localSheetId="14">'форма 1.21'!$E$694</definedName>
    <definedName name="_Toc234868093" localSheetId="14">'форма 1.21'!$E$696</definedName>
    <definedName name="_Toc255978558" localSheetId="14">'форма 1.21'!$E$527</definedName>
    <definedName name="_Toc262749242" localSheetId="14">'форма 1.21'!$E$142</definedName>
    <definedName name="_Toc263060077" localSheetId="14">'форма 1.21'!$E$751</definedName>
    <definedName name="_Toc263060079" localSheetId="14">'форма 1.21'!$E$783</definedName>
    <definedName name="_Toc302468803" localSheetId="14">'форма 1.21'!$E$465</definedName>
    <definedName name="_Toc302468804" localSheetId="14">'форма 1.21'!$E$473</definedName>
    <definedName name="_Toc302468805" localSheetId="14">'форма 1.21'!$E$477</definedName>
    <definedName name="_Toc302468806" localSheetId="14">'форма 1.21'!$E$480</definedName>
    <definedName name="_Toc302468807" localSheetId="14">'форма 1.21'!$E$489</definedName>
    <definedName name="_Toc304874727" localSheetId="14">'форма 1.21'!$E$191</definedName>
    <definedName name="_Toc304874728" localSheetId="14">'форма 1.21'!$E$193</definedName>
    <definedName name="_Toc304874729" localSheetId="14">'форма 1.21'!$E$202</definedName>
    <definedName name="_Toc304874730" localSheetId="14">'форма 1.21'!$E$205</definedName>
    <definedName name="_Toc304874731" localSheetId="14">'форма 1.21'!$E$215</definedName>
    <definedName name="_Toc304874739" localSheetId="14">'форма 1.21'!$E$248</definedName>
    <definedName name="_Toc304874742" localSheetId="14">'форма 1.21'!$E$301</definedName>
    <definedName name="_Toc304874743" localSheetId="14">'форма 1.21'!$E$304</definedName>
    <definedName name="_Toc304874744" localSheetId="14">'форма 1.21'!$E$392</definedName>
    <definedName name="_Toc304874745" localSheetId="14">'форма 1.21'!$E$461</definedName>
    <definedName name="_Toc304874746" localSheetId="14">'форма 1.21'!$E$463</definedName>
    <definedName name="_Toc304874758" localSheetId="14">'форма 1.21'!$E$697</definedName>
    <definedName name="_Toc304874776" localSheetId="14">'форма 1.21'!$E$879</definedName>
    <definedName name="_Toc304874777" localSheetId="14">'форма 1.21'!$E$883</definedName>
    <definedName name="_Toc304874782" localSheetId="14">'форма 1.21'!$E$907</definedName>
    <definedName name="_Toc304874795" localSheetId="14">'форма 1.21'!$E$1014</definedName>
    <definedName name="_Toc304874797" localSheetId="14">'форма 1.21'!$E$1051</definedName>
    <definedName name="_Toc304874800" localSheetId="14">'форма 1.21'!$E$1065</definedName>
    <definedName name="_Toc304874802" localSheetId="14">'форма 1.21'!$E$1082</definedName>
    <definedName name="_Toc304874808" localSheetId="14">'форма 1.21'!$E$1180</definedName>
    <definedName name="_Toc304874809" localSheetId="14">'форма 1.21'!$E$1182</definedName>
    <definedName name="_Toc304874811" localSheetId="14">'форма 1.21'!$E$1186</definedName>
    <definedName name="_Toc304874812" localSheetId="14">'форма 1.21'!$E$1195</definedName>
    <definedName name="_Toc304874827" localSheetId="14">'форма 1.21'!$E$1216</definedName>
    <definedName name="_Toc98253999" localSheetId="14">'форма 1.21'!$E$906</definedName>
    <definedName name="OLE_LINK3" localSheetId="14">'форма 1.21'!$E$305</definedName>
    <definedName name="OLE_LINK55" localSheetId="14">'форма 1.21'!$E$282</definedName>
    <definedName name="_xlnm.Print_Area" localSheetId="12">'форма 1.12'!$A$1:$E$14</definedName>
  </definedNames>
  <calcPr fullCalcOnLoad="1"/>
</workbook>
</file>

<file path=xl/sharedStrings.xml><?xml version="1.0" encoding="utf-8"?>
<sst xmlns="http://schemas.openxmlformats.org/spreadsheetml/2006/main" count="684" uniqueCount="386">
  <si>
    <t>руб./кВт.ч</t>
  </si>
  <si>
    <t>Одноставочный тариф</t>
  </si>
  <si>
    <t>Население, проживающее в сельских населенных пунктах</t>
  </si>
  <si>
    <t>Население, проживающее в городских населенных пунктах в домах, оборудованных в установленном порядке стационарными электроплитами и (или) электроотопительными установками</t>
  </si>
  <si>
    <t>Население и приравненные к нему категории потребителей (тарифы указываются с учетом НДС)</t>
  </si>
  <si>
    <t>ставка на оплату технологического расхода (потерь) в электрических сетях</t>
  </si>
  <si>
    <t>ставка за содержание электрических сетей</t>
  </si>
  <si>
    <t>Двухставочный тариф (без НДС)</t>
  </si>
  <si>
    <t>Одноставочный тариф (без НДС)</t>
  </si>
  <si>
    <t>Прочие потребители</t>
  </si>
  <si>
    <t>НН</t>
  </si>
  <si>
    <t>СН-II</t>
  </si>
  <si>
    <t>СН-I</t>
  </si>
  <si>
    <t>ВН</t>
  </si>
  <si>
    <t>Диапазоны напряжения</t>
  </si>
  <si>
    <t>Единица измерения</t>
  </si>
  <si>
    <t>Тарифные группы потребителей электрической энергии (мощности)</t>
  </si>
  <si>
    <t>N п/п</t>
  </si>
  <si>
    <t>Величина тарифов</t>
  </si>
  <si>
    <t>Источник официального опубликования</t>
  </si>
  <si>
    <t>номер</t>
  </si>
  <si>
    <t>дата</t>
  </si>
  <si>
    <t>Реквизиты решения</t>
  </si>
  <si>
    <t>Наименование органа регулирования, принявшего решение об установлении тарифов</t>
  </si>
  <si>
    <t>Местонахождение (фактический адрес)</t>
  </si>
  <si>
    <t>4028033476</t>
  </si>
  <si>
    <t>ИНН</t>
  </si>
  <si>
    <t>ООО "Каскад-Энергосеть"</t>
  </si>
  <si>
    <t>Наименование регулируемой организации</t>
  </si>
  <si>
    <t>электрической энергии на текущий период регулирования</t>
  </si>
  <si>
    <t>Информация о единых (котловых) тарифах на услуги по передаче</t>
  </si>
  <si>
    <t>1.2</t>
  </si>
  <si>
    <t>1.1</t>
  </si>
  <si>
    <t>1.2.1</t>
  </si>
  <si>
    <t>1.2.2</t>
  </si>
  <si>
    <t>2.1</t>
  </si>
  <si>
    <t>3.1</t>
  </si>
  <si>
    <t>3.2</t>
  </si>
  <si>
    <t>3.3</t>
  </si>
  <si>
    <t>3.4</t>
  </si>
  <si>
    <t>3.5</t>
  </si>
  <si>
    <t>-</t>
  </si>
  <si>
    <t>248008,  г. Калуга ул. Механизаторов, 38</t>
  </si>
  <si>
    <t>Министерство тарифного регулирования Калужской области</t>
  </si>
  <si>
    <t>Наименование сетевой организации - котлодержателя</t>
  </si>
  <si>
    <t>Двухставочный тариф</t>
  </si>
  <si>
    <t>ставка на оплату технологического расхода (потерь)</t>
  </si>
  <si>
    <t>Примечание</t>
  </si>
  <si>
    <t>Система налогообложения</t>
  </si>
  <si>
    <t>Информация об индивидуальных тарифах на услуги по передаче</t>
  </si>
  <si>
    <t>электрической энергии для взаиморасчетов между сетевыми</t>
  </si>
  <si>
    <t>организациями на текущий период регулирования</t>
  </si>
  <si>
    <t>Информация о размерах платы за технологическое присоединение</t>
  </si>
  <si>
    <t>к электрическим сетям на текущий период регулирования</t>
  </si>
  <si>
    <t>Информация о размерах платы за технологическое присоединение к электрическим сетям на текущий период регулирования, 20 __ год</t>
  </si>
  <si>
    <t>наименование регулируемой организации</t>
  </si>
  <si>
    <t>Стандартизированные тарифные ставки</t>
  </si>
  <si>
    <t>Уровень напряжения, кВ</t>
  </si>
  <si>
    <t>Заявленный максимальный объем мощности</t>
  </si>
  <si>
    <t>Стандартизированные тарифные ставки для расчета платы</t>
  </si>
  <si>
    <t>за технологическое присоединение к электрическим сетям</t>
  </si>
  <si>
    <t>Ставки за единицу максимальной мощности для определения</t>
  </si>
  <si>
    <t>платы за технологическое присоединение к электрическим сетям</t>
  </si>
  <si>
    <t>Наименование мероприятия</t>
  </si>
  <si>
    <t>Формулы</t>
  </si>
  <si>
    <t>для расчета платы за технологическое присоединение</t>
  </si>
  <si>
    <t>к электрическим сетям</t>
  </si>
  <si>
    <t>Характеристика технологического присоединения</t>
  </si>
  <si>
    <t>Формула платы за технологическое присоединение</t>
  </si>
  <si>
    <t>Согласно техническим условиям отсутствует необходимость реализации мероприятий "последней мили" (строительство электросетевых объектов не требуется)</t>
  </si>
  <si>
    <t>Согласно техническим условиям предусматривается мероприятие "последней мили" по прокладке воздушных и (или) кабельных линий</t>
  </si>
  <si>
    <t>Согласно техническим условиям предусматриваются мероприятия "последней мили" по строительству комплектных трансформаторных подстанций (КТП), распределительных трансформаторных подстанций (РТП) с уровнем напряжения до 35 кВ</t>
  </si>
  <si>
    <t>Величина тарифных ставок - руб./кВт (указать с  НДС  или без НДС)</t>
  </si>
  <si>
    <t>Величина тарифов (указать без НДС или без НДС)</t>
  </si>
  <si>
    <t>без НДС</t>
  </si>
  <si>
    <t>до 15 кВт (включительно)</t>
  </si>
  <si>
    <t>от 15 кВт до 150 кВт (включительно)</t>
  </si>
  <si>
    <t>свыше 150 и менее 670 кВт</t>
  </si>
  <si>
    <t>не менее 670 кВт</t>
  </si>
  <si>
    <r>
      <t xml:space="preserve">Стандартизированные тарифные ставки для расчета платы за технологическое присоединение к электрическим сетям                     </t>
    </r>
    <r>
      <rPr>
        <b/>
        <sz val="11"/>
        <color indexed="8"/>
        <rFont val="Calibri"/>
        <family val="2"/>
      </rPr>
      <t xml:space="preserve">                                              </t>
    </r>
    <r>
      <rPr>
        <b/>
        <u val="single"/>
        <sz val="11"/>
        <color indexed="8"/>
        <rFont val="Calibri"/>
        <family val="2"/>
      </rPr>
      <t>ООО "Каскад-Энергосеть"</t>
    </r>
  </si>
  <si>
    <r>
      <t xml:space="preserve">Ставки за единицу максимальной мощности для определения платы за технологическое присоединение к электрическим сетям                                                                   </t>
    </r>
    <r>
      <rPr>
        <b/>
        <u val="single"/>
        <sz val="11"/>
        <color indexed="8"/>
        <rFont val="Calibri"/>
        <family val="2"/>
      </rPr>
      <t>ООО "Каскад-Энергосеть"</t>
    </r>
  </si>
  <si>
    <t>0,4 кВ</t>
  </si>
  <si>
    <t>6 - 10 кВ</t>
  </si>
  <si>
    <r>
      <t xml:space="preserve">С </t>
    </r>
    <r>
      <rPr>
        <sz val="8"/>
        <color indexed="8"/>
        <rFont val="Calibri"/>
        <family val="2"/>
      </rPr>
      <t>11</t>
    </r>
    <r>
      <rPr>
        <sz val="11"/>
        <color theme="1"/>
        <rFont val="Calibri"/>
        <family val="2"/>
      </rPr>
      <t xml:space="preserve"> - подготовка и выдача сетевой организацией технических условий заявителю (ТУ)</t>
    </r>
  </si>
  <si>
    <r>
      <t>С</t>
    </r>
    <r>
      <rPr>
        <sz val="8"/>
        <color indexed="8"/>
        <rFont val="Calibri"/>
        <family val="2"/>
      </rPr>
      <t>13</t>
    </r>
    <r>
      <rPr>
        <sz val="11"/>
        <color theme="1"/>
        <rFont val="Calibri"/>
        <family val="2"/>
      </rPr>
      <t xml:space="preserve"> - участие сетевой организации в осмотре (обследовании) должностным лицом органа федерального государственного энергетического надзора присоединяемых устройств, руб./кВт (без НДС)</t>
    </r>
  </si>
  <si>
    <r>
      <t>С</t>
    </r>
    <r>
      <rPr>
        <sz val="8"/>
        <color indexed="8"/>
        <rFont val="Calibri"/>
        <family val="2"/>
      </rPr>
      <t>12</t>
    </r>
    <r>
      <rPr>
        <sz val="11"/>
        <color theme="1"/>
        <rFont val="Calibri"/>
        <family val="2"/>
      </rPr>
      <t xml:space="preserve"> - проверка сетевой организацией выполнения заявителем ТУ</t>
    </r>
  </si>
  <si>
    <r>
      <t>С</t>
    </r>
    <r>
      <rPr>
        <sz val="8"/>
        <color indexed="8"/>
        <rFont val="Calibri"/>
        <family val="2"/>
      </rPr>
      <t xml:space="preserve">14 </t>
    </r>
    <r>
      <rPr>
        <sz val="11"/>
        <color theme="1"/>
        <rFont val="Calibri"/>
        <family val="2"/>
      </rPr>
      <t>- 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 руб./кВт (без НДС)</t>
    </r>
  </si>
  <si>
    <r>
      <rPr>
        <b/>
        <sz val="11"/>
        <color indexed="8"/>
        <rFont val="Calibri"/>
        <family val="2"/>
      </rPr>
      <t xml:space="preserve"> С</t>
    </r>
    <r>
      <rPr>
        <b/>
        <sz val="10"/>
        <color indexed="8"/>
        <rFont val="Calibri"/>
        <family val="2"/>
      </rPr>
      <t>1</t>
    </r>
    <r>
      <rPr>
        <sz val="10"/>
        <color indexed="8"/>
        <rFont val="Calibri"/>
        <family val="2"/>
      </rPr>
      <t xml:space="preserve"> </t>
    </r>
    <r>
      <rPr>
        <sz val="11"/>
        <color theme="1"/>
        <rFont val="Calibri"/>
        <family val="2"/>
      </rPr>
      <t>- стандартизированная ставка на покрытие расходов на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без расходов, связанных со строительством объектов электросетевого хозяйства, руб./кВт (без НДС), в том числе</t>
    </r>
  </si>
  <si>
    <r>
      <rPr>
        <b/>
        <sz val="11"/>
        <color indexed="8"/>
        <rFont val="Calibri"/>
        <family val="2"/>
      </rPr>
      <t>С</t>
    </r>
    <r>
      <rPr>
        <b/>
        <sz val="10"/>
        <color indexed="8"/>
        <rFont val="Calibri"/>
        <family val="2"/>
      </rPr>
      <t>2</t>
    </r>
    <r>
      <rPr>
        <sz val="11"/>
        <color theme="1"/>
        <rFont val="Calibri"/>
        <family val="2"/>
      </rPr>
      <t xml:space="preserve"> - стандартизированная тарифная ставка на покрытие расходов сетевой организации на строительство воздушных линий электропередачи, руб./км (в ценах 2001 г. без НДС)</t>
    </r>
  </si>
  <si>
    <r>
      <rPr>
        <b/>
        <sz val="11"/>
        <color indexed="8"/>
        <rFont val="Calibri"/>
        <family val="2"/>
      </rPr>
      <t>С</t>
    </r>
    <r>
      <rPr>
        <b/>
        <sz val="10"/>
        <color indexed="8"/>
        <rFont val="Calibri"/>
        <family val="2"/>
      </rPr>
      <t xml:space="preserve">3 </t>
    </r>
    <r>
      <rPr>
        <sz val="11"/>
        <color theme="1"/>
        <rFont val="Calibri"/>
        <family val="2"/>
      </rPr>
      <t>- стандартизированная тарифная ставка на покрытие расходов сетевой организации на строительство кабельных линий электропередачи (в ценах 2001 г. без НДС)</t>
    </r>
  </si>
  <si>
    <r>
      <rPr>
        <b/>
        <sz val="11"/>
        <color indexed="8"/>
        <rFont val="Calibri"/>
        <family val="2"/>
      </rPr>
      <t>С</t>
    </r>
    <r>
      <rPr>
        <b/>
        <sz val="10"/>
        <color indexed="8"/>
        <rFont val="Calibri"/>
        <family val="2"/>
      </rPr>
      <t xml:space="preserve">4 </t>
    </r>
    <r>
      <rPr>
        <sz val="11"/>
        <color theme="1"/>
        <rFont val="Calibri"/>
        <family val="2"/>
      </rPr>
      <t>- стандартизированная тарифная ставка на покрытие расходов сетевой организации на строительство подстанций, руб./кВт (в ценах 2001 г. без НДС)</t>
    </r>
  </si>
  <si>
    <t>строительство комплектных трансформаторных подстанций (КТП)</t>
  </si>
  <si>
    <t>Разработка сетевой организацией проектной документации по строительству "последней мили"</t>
  </si>
  <si>
    <t>Подготовка и выдача сетевой организацией технических условий заявителю (ТУ)</t>
  </si>
  <si>
    <t>Выполнение сетевой организацией мероприятий, связанных со строительством "последней мили"</t>
  </si>
  <si>
    <t>строительство воздушных линий</t>
  </si>
  <si>
    <t>строительство кабельных линий</t>
  </si>
  <si>
    <t>строительство пунктов секционирования</t>
  </si>
  <si>
    <t>строительство комплектных трансформаторных подстанций (КТП), распределенных трансформаторных подстанций (РТП) с уровнем напряжения до 35 кВ</t>
  </si>
  <si>
    <t>строительство центров питания, подстанций с уровнем напряжения 35 кВ и выше (ПС)</t>
  </si>
  <si>
    <t>1</t>
  </si>
  <si>
    <t>2</t>
  </si>
  <si>
    <t>3</t>
  </si>
  <si>
    <t>4</t>
  </si>
  <si>
    <t>5</t>
  </si>
  <si>
    <t>6</t>
  </si>
  <si>
    <t>Проверка сетевой организацией выполнения заявителем ТУ</t>
  </si>
  <si>
    <t>Участие в осмотре должностным лицом Гостехнадзора присоединяемых устройств заявителя</t>
  </si>
  <si>
    <t>Фактические действия по присоединению и обеспечению работы устройств в электрической сети</t>
  </si>
  <si>
    <r>
      <t xml:space="preserve">Формулы для расчета платы за технологическое присоединение к электрическим сетям </t>
    </r>
    <r>
      <rPr>
        <u val="single"/>
        <sz val="11"/>
        <color indexed="8"/>
        <rFont val="Calibri"/>
        <family val="2"/>
      </rPr>
      <t xml:space="preserve">                                                                                                                                                       </t>
    </r>
    <r>
      <rPr>
        <b/>
        <u val="single"/>
        <sz val="11"/>
        <color indexed="8"/>
        <rFont val="Calibri"/>
        <family val="2"/>
      </rPr>
      <t>ООО "Каскад-Энергосеть"</t>
    </r>
  </si>
  <si>
    <t>Показатели</t>
  </si>
  <si>
    <t>Электрическая энергия</t>
  </si>
  <si>
    <t>Поступление в сеть - ВСЕГО, в том числе по уровням напряжения:</t>
  </si>
  <si>
    <t>млн. кВт.ч</t>
  </si>
  <si>
    <t>Потери в электрической сети - ВСЕГО, в том числе:</t>
  </si>
  <si>
    <t>относимые на передачу сторонним потребителям (субабонентам) - всего, в том числе по уровням напряжения:</t>
  </si>
  <si>
    <t>Относительные потери в электрической сети - ВСЕГО, в том числе:</t>
  </si>
  <si>
    <t>%</t>
  </si>
  <si>
    <t>Отпуск из сети (полезный отпуск) - ВСЕГО, в том числе:</t>
  </si>
  <si>
    <t>сторонним потребителям (субабонентам) - всего, в том числе по уровням напряжения:</t>
  </si>
  <si>
    <t>Мощность</t>
  </si>
  <si>
    <t>МВт</t>
  </si>
  <si>
    <t>Заявленная мощность - ВСЕГО, в том числе:</t>
  </si>
  <si>
    <t>сторонних потребителей (субабонентам) - всего, в том числе по уровням напряжения:</t>
  </si>
  <si>
    <t xml:space="preserve">Информация о балансе электрической энергии и мощности </t>
  </si>
  <si>
    <t>4.1</t>
  </si>
  <si>
    <t>6.1</t>
  </si>
  <si>
    <t>7.1</t>
  </si>
  <si>
    <t>8.1</t>
  </si>
  <si>
    <t>9,1</t>
  </si>
  <si>
    <t>Объем потерь, кВт.ч &lt;*&gt;</t>
  </si>
  <si>
    <t>Прогнозная цена покупки потерь электрической энергии, руб./кВт.ч &lt;**&gt;</t>
  </si>
  <si>
    <t>Затраты сетевой организации на покупку потерь в собственных сетях, тыс. руб.</t>
  </si>
  <si>
    <t>&lt;*&gt; Объем потерь указывается в соответствии с показателями долгосрочных параметров регулирования.</t>
  </si>
  <si>
    <t>&lt;**&gt; Прогнозная цена покупки потерь электрической энергии, принятая при расчете индивидуального тарифа.</t>
  </si>
  <si>
    <t>Таблица 1</t>
  </si>
  <si>
    <t>Таблица 2</t>
  </si>
  <si>
    <t>Таблица 3</t>
  </si>
  <si>
    <t>Таблица 3.1</t>
  </si>
  <si>
    <t>Таблица 3.2</t>
  </si>
  <si>
    <t>Таблица 3.3</t>
  </si>
  <si>
    <t xml:space="preserve">Форма 1.2. </t>
  </si>
  <si>
    <t xml:space="preserve"> Информация о затратах сетевой организации</t>
  </si>
  <si>
    <t>Форма 1.3.</t>
  </si>
  <si>
    <t>Информация об уровне нормативных потерь</t>
  </si>
  <si>
    <t>Наименование органа, принявшего решение об установлении уровня нормативных потерь электроэнергии</t>
  </si>
  <si>
    <t>Уровень нормативных потерь электроэнергии, %</t>
  </si>
  <si>
    <t>Форма 1.4</t>
  </si>
  <si>
    <t>Информация о перечне мероприятий по снижению</t>
  </si>
  <si>
    <t>Форма 1.5</t>
  </si>
  <si>
    <t>Наименование мероприятий</t>
  </si>
  <si>
    <t>Срок исполнения</t>
  </si>
  <si>
    <t>Источник финансирования</t>
  </si>
  <si>
    <t xml:space="preserve">размеров потерь в электрических сетях </t>
  </si>
  <si>
    <t xml:space="preserve">электроэнергии на текущий период регулирования </t>
  </si>
  <si>
    <t xml:space="preserve">на покупку потерь электроэнергии в собственных сетях </t>
  </si>
  <si>
    <t>Форма 1.6</t>
  </si>
  <si>
    <t>Информация о закупке сетевыми организациями</t>
  </si>
  <si>
    <t>электрической энергии для компенсации потерь в сетях</t>
  </si>
  <si>
    <t xml:space="preserve">и ее стоимости </t>
  </si>
  <si>
    <t>Объем закупок электрической энергии у гарантирующих поставщиков для компенсации потерь, кВт.ч</t>
  </si>
  <si>
    <t>Фактическая цена покупки электрической энергии для компенсации потерь, руб./кВт.ч</t>
  </si>
  <si>
    <t>Затраты сетевой организации на покупку потерь в сетях, тыс. руб.</t>
  </si>
  <si>
    <t>Информация о перечне зон деятельности сетевой</t>
  </si>
  <si>
    <t xml:space="preserve">организации </t>
  </si>
  <si>
    <t>Форма 1.8</t>
  </si>
  <si>
    <t>Номер зоны</t>
  </si>
  <si>
    <t>Наименование и описание границ зоны &lt;*&gt;</t>
  </si>
  <si>
    <t>Уровень напряжения присоединения</t>
  </si>
  <si>
    <t>&lt;*&gt; С детализацией по населенным пунктам и районам городов, определяемых в соответствии с границами балансовой принадлежности электросетевого хозяйства, находящегося в собственности сетевой организации или на ином законном основании.</t>
  </si>
  <si>
    <t>Информация о сводных данных об аварийных</t>
  </si>
  <si>
    <t>отключениях в электрических сетях, вызванных авариями</t>
  </si>
  <si>
    <t>или внеплановыми отключениями объектов электросетевого</t>
  </si>
  <si>
    <t>хозяйства</t>
  </si>
  <si>
    <t>Форма 1.9</t>
  </si>
  <si>
    <t>Месяц</t>
  </si>
  <si>
    <t>Зона деятельности, в которой произошло отключение</t>
  </si>
  <si>
    <t>Дата аварийного отключения объектов электросетевого хозяйства</t>
  </si>
  <si>
    <t>Причина аварии (по итогам расследования в установленном порядке)</t>
  </si>
  <si>
    <t>Мероприятия по устранению аварии</t>
  </si>
  <si>
    <t>Дата включения объектов электросетевого хозяйства в работу</t>
  </si>
  <si>
    <t>Информация об условиях, на которых</t>
  </si>
  <si>
    <t>осуществляется поставка регулируемых товаров (работ, услуг)</t>
  </si>
  <si>
    <t>и (или) об условиях договоров об осуществлении</t>
  </si>
  <si>
    <t xml:space="preserve">технологического присоединения к электрическим сетям </t>
  </si>
  <si>
    <t>Форма 1.17</t>
  </si>
  <si>
    <t>Информация об условиях, на которых осуществляется поставка регулируемых товаров (работ, услуг) и (или) об условиях договоров об осуществлении технологического присоединения к электрическим сетям</t>
  </si>
  <si>
    <t>Договоры поставки регулируемых товаров (оказания регулируемых услуг)</t>
  </si>
  <si>
    <t>Сведения о типовых формах договоров</t>
  </si>
  <si>
    <t>Договор о возмездном оказании услуг по передаче электрической энергии &lt;2&gt;</t>
  </si>
  <si>
    <t>Примерная форма договора прилагается регулируемой организацией</t>
  </si>
  <si>
    <t>Договор об осуществлении технологического присоединения к электрическим сетям &lt;3&gt;</t>
  </si>
  <si>
    <t>Формы типового договора прилагаются регулируемой организацией</t>
  </si>
  <si>
    <t>&lt;2&gt; Информация об условиях договора о возмездном оказании услуг по передаче электрической энергии раскрывается регулируемой организацией в соответствии с таблицей 5.</t>
  </si>
  <si>
    <t>&lt;3&gt; Информация об условиях договора об осуществлении технологического присоединения к электрическим сетям раскрывается регулируемой организацией в соответствии с таблицей 6.</t>
  </si>
  <si>
    <t>Информация об условиях договора о возмездном оказании услуг</t>
  </si>
  <si>
    <t>по передаче электрической энергии</t>
  </si>
  <si>
    <t>Таблица 5</t>
  </si>
  <si>
    <t>Договор о возмездном оказании услуг по передаче электрической энергии</t>
  </si>
  <si>
    <t>В соответствии с пунктом 13 Правил недискриминационного доступа к услугам по передаче электрической энергии и оказания этих услуг, утвержденных постановлением Правительства Российской Федерации от 27.12.2004 N 861 (опубликовано в изданиях: "Собрание законодательства РФ", 27.12.2004, N 52 (часть 2), ст. 5525; "Российская газета", N 7, 19.01.2005) (далее - Правила недискриминационного доступа), договор о возмездном оказании услуг по передаче электрической энергии содержит следующие существенные условия:</t>
  </si>
  <si>
    <t>а) величина максимальной мощности энергопринимающих устройств, технологически присоединенных в установленном законодательством Российской Федерации порядке к электрической сети, определенная в соответствии с пунктом 13(1) Правил недискриминационного доступа, с распределением указанной величины по каждой точке поставки;</t>
  </si>
  <si>
    <t>б) порядок определения размера обязательств потребителя услуг по оплате услуг по передаче электрической энергии в соответствии с пунктом 15(1) Правил недискриминационного доступа, включающий:</t>
  </si>
  <si>
    <t>сведения об объеме электрической энергии (мощности), используемом для определения размера обязательств, или порядок определения такого объема;</t>
  </si>
  <si>
    <t>порядок расчета стоимости услуг сетевой организации по передаче электрической энергии; &lt;*&gt;</t>
  </si>
  <si>
    <t>в) ответственность потребителя услуг и сетевой организации за состояние и обслуживание объектов электросетевого хозяйства, которая определяется балансовой принадлежностью сетевой организации и потребителя услуг (потребителя электрической энергии, в интересах которого заключается договор) и фиксируется в акте разграничения балансовой принадлежности электросетей и акте эксплуатационной ответственности сторон, являющихся приложениями к договору;</t>
  </si>
  <si>
    <t>г) сведения о приборах учета электрической энергии (мощности), установленных на дату заключения договора в отношении энергопринимающих устройств, объектов электроэнергетики и используемых для расчетов по договору, с указанием мест их установки, заводских номеров, даты предыдущей и очередной поверки, межповерочного интервала;</t>
  </si>
  <si>
    <t>д) обязанность потребителя услуг по обеспечению установки и допуску в эксплуатацию приборов учета, соответствующих установленным законодательством Российской Федерации требованиям (в отношении энергопринимающих устройств (объектов электроэнергетики), которые на дату заключения договора не оборудованы приборами учета, либо в случае если установленные приборы учета не соответствуют требованиям законодательства Российской Федерации);</t>
  </si>
  <si>
    <r>
      <t xml:space="preserve">е) обязанность потребителя услуг, энергопринимающие устройства которого подключены к системам противоаварийной и режимной автоматики, установленным в соответствии с </t>
    </r>
    <r>
      <rPr>
        <sz val="11"/>
        <color indexed="12"/>
        <rFont val="Calibri"/>
        <family val="2"/>
      </rPr>
      <t>Правилами</t>
    </r>
    <r>
      <rPr>
        <sz val="11"/>
        <color theme="1"/>
        <rFont val="Calibri"/>
        <family val="2"/>
      </rPr>
      <t xml:space="preserve">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утвержденными постановлением Правительства Российской Федерации от 27.12.2004 N 861, или </t>
    </r>
    <r>
      <rPr>
        <sz val="11"/>
        <color indexed="12"/>
        <rFont val="Calibri"/>
        <family val="2"/>
      </rPr>
      <t>Правилами</t>
    </r>
    <r>
      <rPr>
        <sz val="11"/>
        <color theme="1"/>
        <rFont val="Calibri"/>
        <family val="2"/>
      </rPr>
      <t xml:space="preserve"> недискриминационного доступа, и находятся под их воздействием, по обеспечению эксплуатации принадлежащих ему на праве собственности или ином законном основании систем противоаварийной и режимной автоматики, а также по обеспечению возможности реализации такого воздействия систем противоаварийной и режимной автоматики в соответствии с требованиями субъекта оперативно-диспетчерского управления в электроэнергетике и сетевой организации.</t>
    </r>
  </si>
  <si>
    <t>В соответствии с пунктом 31(5) Правил недискриминационного доступа в договор включаются условия, соответствующие установленной документами о технологическом присоединении категории надежности энергопринимающих устройств, в отношении которых заключен договор.</t>
  </si>
  <si>
    <t>В соответствии с пунктом 31(3) Правил недискриминационного доступа приложением к договору является акт технологической и (или) аварийной брони.</t>
  </si>
  <si>
    <r>
      <t xml:space="preserve">Обязанности потребителя и сетевой организации при исполнении договора предусмотрены </t>
    </r>
    <r>
      <rPr>
        <sz val="11"/>
        <color indexed="12"/>
        <rFont val="Calibri"/>
        <family val="2"/>
      </rPr>
      <t>пунктами 14</t>
    </r>
    <r>
      <rPr>
        <sz val="11"/>
        <color theme="1"/>
        <rFont val="Calibri"/>
        <family val="2"/>
      </rPr>
      <t xml:space="preserve"> и </t>
    </r>
    <r>
      <rPr>
        <sz val="11"/>
        <color indexed="12"/>
        <rFont val="Calibri"/>
        <family val="2"/>
      </rPr>
      <t>15</t>
    </r>
    <r>
      <rPr>
        <sz val="11"/>
        <color theme="1"/>
        <rFont val="Calibri"/>
        <family val="2"/>
      </rPr>
      <t xml:space="preserve"> Правил недискриминационного доступа</t>
    </r>
  </si>
  <si>
    <t>Отключение в режимах малых и сезонных  нагрузок трансформаторов на подстанциях с двумя и более трансформаторами 20 кВ и ниже</t>
  </si>
  <si>
    <t xml:space="preserve">Проведение поверки  трехфазных электросчетчиков коммерческого учета с истекшими сроками государственной поверки </t>
  </si>
  <si>
    <t>Проведение проверки схем учета электрической энергии.</t>
  </si>
  <si>
    <t>Проведение рейдов по выявлению безучетного и бездоговорному потреблению электрической энергии у потребителей</t>
  </si>
  <si>
    <t>Анализ небалансов электроэнергии по подстанциям и составление актов  о неучтенном потреблении</t>
  </si>
  <si>
    <t>Установка контрольных измерительных комплексов учета электроэнергии на ТП-10/0,4 кВ сетевой организации</t>
  </si>
  <si>
    <t>собственные средства</t>
  </si>
  <si>
    <t>программа энергосбережения</t>
  </si>
  <si>
    <t>программа энергосбережения, собственные средства</t>
  </si>
  <si>
    <t>Информация об условиях договора об осуществлении</t>
  </si>
  <si>
    <t>технологического присоединения к электрическим сетям</t>
  </si>
  <si>
    <t>Таблица 6</t>
  </si>
  <si>
    <t>Договор об осуществлении технологического присоединения к электрическим сетям</t>
  </si>
  <si>
    <t>В соответствии с пунктом 16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утвержденных постановлением Правительства Российской Федерации от 27.12.2004 N 861 (опубликовано в изданиях: "Собрание законодательства РФ", 27.12.2004, N 52 (часть 2), ст. 5525; "Российская газета", N 7, 19.01.2005) (далее - Правила технологического присоединения), договор об осуществлении технологического присоединения к электрическим сетям содержит следующие существенные условия:</t>
  </si>
  <si>
    <t>а) перечень мероприятий по технологическому присоединению (определяется в технических условиях, являющихся неотъемлемой частью договора) и обязательства сторон по их выполнению;</t>
  </si>
  <si>
    <t>б) срок осуществления мероприятий по технологическому присоединению, который исчисляется со дня заключения договора и не может превышать:</t>
  </si>
  <si>
    <t>в случаях осуществления технологического присоединения к электрическим сетям классом напряжения до 20 кВ включительно, при этом расстояние от существующих электрических сетей необходимого класса напряжения до границ участка, на котором расположены присоединяемые энергопринимающие устройства, составляет не более 300 метров в городах и поселках городского типа и не более 500 метров в сельской местности и от сетевой организации не требуется выполнение работ по строительству (реконструкции) объектов электросетевого хозяйства, включенных (подлежащих включению) в инвестиционные программы сетевых организаций (в том числе смежных сетевых организаций), и (или) объектов по производству электрической энергии, за исключением работ по строительству объектов электросетевого хозяйства от существующих объектов электросетевого хозяйства до присоединяемых энергопринимающих устройств и (или) объектов электроэнергетики:</t>
  </si>
  <si>
    <t>15 рабочих дней (если в заявке не указан более продолжительный срок) для осуществления мероприятий по технологическому присоединению, отнесенных к обязанностям сетевой организации, - при временном технологическом присоединении;</t>
  </si>
  <si>
    <t>4 месяца - для заявителей, максимальная мощность энергопринимающих устройств которых составляет до 670 кВт включительно;</t>
  </si>
  <si>
    <t>1 год - для заявителей, максимальная мощность энергопринимающих устройств которых составляет свыше 670 кВт;</t>
  </si>
  <si>
    <t>в иных случаях:</t>
  </si>
  <si>
    <t>15 рабочих дней (если в заявке не указан более продолжительный срок) - при временном технологическом присоединении заявителей, энергопринимающие устройства которых являются передвижными и имеют максимальную мощность до 150 кВт включительно, если расстояние от энергопринимающего устройства заявителя до существующих электрических сетей необходимого класса напряжения составляет не более 300 метров;</t>
  </si>
  <si>
    <r>
      <t xml:space="preserve">6 месяцев - для заявителей, указанных в </t>
    </r>
    <r>
      <rPr>
        <sz val="11"/>
        <color indexed="12"/>
        <rFont val="Calibri"/>
        <family val="2"/>
      </rPr>
      <t>пунктах 12(1)</t>
    </r>
    <r>
      <rPr>
        <sz val="11"/>
        <color theme="1"/>
        <rFont val="Calibri"/>
        <family val="2"/>
      </rPr>
      <t xml:space="preserve">, </t>
    </r>
    <r>
      <rPr>
        <sz val="11"/>
        <color indexed="12"/>
        <rFont val="Calibri"/>
        <family val="2"/>
      </rPr>
      <t>14</t>
    </r>
    <r>
      <rPr>
        <sz val="11"/>
        <color theme="1"/>
        <rFont val="Calibri"/>
        <family val="2"/>
      </rPr>
      <t xml:space="preserve"> и </t>
    </r>
    <r>
      <rPr>
        <sz val="11"/>
        <color indexed="12"/>
        <rFont val="Calibri"/>
        <family val="2"/>
      </rPr>
      <t>34</t>
    </r>
    <r>
      <rPr>
        <sz val="11"/>
        <color theme="1"/>
        <rFont val="Calibri"/>
        <family val="2"/>
      </rPr>
      <t xml:space="preserve"> Правил технологического присоединения, если технологическое присоединение осуществляется к электрическим сетям, уровень напряжения которых составляет до 20 кВ включительно, и если расстояние от существующих электрических сетей необходимого класса напряжения до границ участка заявителя, на котором расположены присоединяемые энергопринимающие устройства, составляет не более 300 метров в городах и поселках городского типа и не более 500 метров в сельской местности;</t>
    </r>
  </si>
  <si>
    <t>1 год - для заявителей, максимальная мощность энергопринимающих устройств которых составляет менее 670 кВт, если более короткие сроки не предусмотрены инвестиционной программой соответствующей сетевой организации или соглашением сторон;</t>
  </si>
  <si>
    <t>2 года - для заявителей, максимальная мощность энергопринимающих устройств которых составляет не менее 670 кВт, если иные сроки (но не более 4 лет) не предусмотрены инвестиционной программой соответствующей сетевой организации или соглашением сторон;</t>
  </si>
  <si>
    <t>в) положение об ответственности сторон за несоблюдение установленных договором и Правилами технологического присоединения сроков исполнения своих обязательств, в том числе:</t>
  </si>
  <si>
    <t>право заявителя в одностороннем порядке расторгнуть договор при нарушении сетевой организацией сроков технологического присоединения, указанных в договоре;</t>
  </si>
  <si>
    <t>обязанность одной из сторон договора при нарушении ею сроков осуществления мероприятий по технологическому присоединению уплатить другой стороне в течение 10 рабочих дней с даты наступления просрочки неустойку, рассчитанную как произведение 0,014 ставки рефинансирования Центрального банка Российской Федерации, установленной на дату заключения договора, и общего размера платы за технологическое присоединение по договору за каждый день просрочки;</t>
  </si>
  <si>
    <t>г) порядок разграничения балансовой принадлежности электрических сетей и эксплуатационной ответственности сторон;</t>
  </si>
  <si>
    <r>
      <t xml:space="preserve">д) размер платы за технологическое присоединение, определяемый в соответствии с законодательством Российской Федерации в сфере электроэнергетики (при осуществлении технологического присоединения по индивидуальному проекту размер платы за технологическое присоединение определяется с учетом особенностей, установленных </t>
    </r>
    <r>
      <rPr>
        <sz val="11"/>
        <color indexed="12"/>
        <rFont val="Calibri"/>
        <family val="2"/>
      </rPr>
      <t>разделом III</t>
    </r>
    <r>
      <rPr>
        <sz val="11"/>
        <color theme="1"/>
        <rFont val="Calibri"/>
        <family val="2"/>
      </rPr>
      <t xml:space="preserve"> Правил технологического присоединения); </t>
    </r>
    <r>
      <rPr>
        <sz val="11"/>
        <color indexed="12"/>
        <rFont val="Calibri"/>
        <family val="2"/>
      </rPr>
      <t>&lt;*&gt;</t>
    </r>
  </si>
  <si>
    <t>е) порядок и сроки внесения заявителем платы за технологическое присоединение &lt;**&gt;</t>
  </si>
  <si>
    <t>&lt;*&gt; Размер платы за подключение определяется в соответствии с нормативным правовым актом органа регулирования Калужской области.</t>
  </si>
  <si>
    <t>Информация о способах приобретения, стоимости</t>
  </si>
  <si>
    <t>и объемах товаров, необходимых для оказания услуг</t>
  </si>
  <si>
    <t>по передаче электроэнергии &lt;*&gt;</t>
  </si>
  <si>
    <t>Информация о способах приобретения, стоимости и объемах товаров, необходимых для оказания услуг по передаче электроэнергии</t>
  </si>
  <si>
    <t>Перечень информации</t>
  </si>
  <si>
    <t>О корпоративных правилах осуществления закупок (включая использование конкурсов, аукционов) &lt;5&gt;</t>
  </si>
  <si>
    <t>Форма 1.21</t>
  </si>
  <si>
    <t>Информация о перечне зон деятельности сетевой организации в текущем периоде регулирования - 2016 году</t>
  </si>
  <si>
    <t>Информация об индивидуальных тарифах на услуги по передаче электрической энергии для взаиморасчетов между сетевыми организациями на текущий период регулирования, 2016 год</t>
  </si>
  <si>
    <t>I полугодие 2016 года</t>
  </si>
  <si>
    <t>II полугодие 2016 года</t>
  </si>
  <si>
    <t>руб./МВт мес.</t>
  </si>
  <si>
    <t>руб./МВт.ч</t>
  </si>
  <si>
    <t>603-РК</t>
  </si>
  <si>
    <t>ПАО "МРСК Центра и Приволжья", филиал "Калугаэнерго"</t>
  </si>
  <si>
    <t xml:space="preserve">Сетевое издание "Сайт "Газеты Калужской области "Весть" http://www.vest-news.ru, 31.12.2015,
"Весть документы", N 4, 05.02.2016
Сетевое издание "Сайт "Газеты Калужской области "Весть" http://www.vest-news.ru, 31.12.2015,
"Весть документы", N 4, 05.02.2016
</t>
  </si>
  <si>
    <t>Информация о единых (котловых) тарифах на услуги по передаче электрической энергии по сетям на территории Калужской области на текущий период регулирования, 2016 год</t>
  </si>
  <si>
    <t>600-РК</t>
  </si>
  <si>
    <t xml:space="preserve">Сетевое издание "Сайт "Газеты Калужской области "Весть" http://www.vest-news.ru, 31.12.2015, Весть документы, N 4, 05.02.2016 </t>
  </si>
  <si>
    <t>руб./МВт. мес.</t>
  </si>
  <si>
    <t>Население и приравненные к нему категории потребителей, за исключением указанного в пунктах 1.2 и 1.3:</t>
  </si>
  <si>
    <t>1.3</t>
  </si>
  <si>
    <t>1.4</t>
  </si>
  <si>
    <t>Приравненные к населению категории потребителей, за исключением указанных в пункте 71 (1) Основ ценообразования:</t>
  </si>
  <si>
    <t>1.4.1</t>
  </si>
  <si>
    <t>Одноставочный тариф (в том числе дифференцированный по двум и по трем зонам суток)</t>
  </si>
  <si>
    <t>1.4.2</t>
  </si>
  <si>
    <t>1.4.3</t>
  </si>
  <si>
    <t>Содержащиеся за счет прихожан религиозные организации.  Гарантирующие поставщики, энергосбытовые, энергоснабжающие организации, приобретающие электрическую энергию (мощность) в целях дальнейшей продажи приравненным к населению категориям потребителей, указанным в данном пункте &lt;1&gt;.</t>
  </si>
  <si>
    <t>Юридические лица, приобретающие электрическую энергию (мощность) в целях потребления осужденными в помещениях для их содержания при условии наличия раздельного учета электрической энергии для указанных помещений. Гарантирующие поставщики, энергосбытовые, энергоснабжающие организации, приобретающие электрическую энергию (мощность) в целях дальнейшей продажи приравненным к населению категориям потребителей, указанным в данном пункте &lt;1&gt;.</t>
  </si>
  <si>
    <t>Садоводческие, огороднические или дачные некоммерческие объединения граждан - некоммерческие организации, учрежденные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 Гарантирующие поставщики, энергосбытовые, энергоснабжающие организации, приобретающие электрическую энергию (мощность) в целях дальнейшей продажи приравненным к населению категориям потребителей, указанным в данном пункте &lt;1&gt;.</t>
  </si>
  <si>
    <t>1.4.4</t>
  </si>
  <si>
    <t xml:space="preserve">Объединения граждан, приобретающих электрическую энергию (мощность) для использования в принадлежащих им хозяйственных постройках (погреба, сараи): некоммерческие объединения граждан (гаражно-строительные, гаражные кооперативы) и граждане, владеющие отдельно стоящими гаражами, приобретающие электрическую энергию (мощность) в целях потребления на коммунально-бытовые нужды и не используемую для осуществления коммерческой деятельности.
Гарантирующие поставщики, энергосбытовые, энергоснабжающие организации, приобретающие электрическую энергию (мощность) в целях дальнейшей продажи приравненным к населению категориям потребителей, указанным в данном пункте &lt;1&gt;. 
</t>
  </si>
  <si>
    <t>612-РК</t>
  </si>
  <si>
    <t>Сетевое издание "Сайт "Газеты Калужской области "Весть" http://www.vest-news.ru, 31.12.2015, Весть документы, N 5, 12.02.2016</t>
  </si>
  <si>
    <t>х</t>
  </si>
  <si>
    <t>4.2</t>
  </si>
  <si>
    <t>4.3</t>
  </si>
  <si>
    <t>4.4</t>
  </si>
  <si>
    <t>4.5</t>
  </si>
  <si>
    <t>строительство двухтрансформаторных подстанций (ТП)</t>
  </si>
  <si>
    <t>строительство двухтрансформаторных комплектных трансформаторных подстанций (КТП)</t>
  </si>
  <si>
    <t>Ставки равны стандартизированным тарифным ставкам С4 (приложение N 1 к настоящему Приказу) &lt;2&gt;</t>
  </si>
  <si>
    <t>Информация о балансе электрической энергии и мощности на текущий период регулирования, 2016 год</t>
  </si>
  <si>
    <t>Факт 2015 г. (предшествующий период)</t>
  </si>
  <si>
    <t>План 2016  г. (текущий период)</t>
  </si>
  <si>
    <t>Информация о затратах на покупку потерь электроэнергии в собственных сетях в текущем периоде регулирования - 2016 году</t>
  </si>
  <si>
    <t>Информация об уровне нормативных потерь электроэнергии на текущий период регулирования, 2016 год</t>
  </si>
  <si>
    <t>Информация о перечне мероприятий по снижению размеров потерь в электрических сетях в текущем периоде регулирования - 2016 году</t>
  </si>
  <si>
    <t>2016 год</t>
  </si>
  <si>
    <t>2017 год</t>
  </si>
  <si>
    <t>2018 год</t>
  </si>
  <si>
    <t>2019 год</t>
  </si>
  <si>
    <t>2020 год</t>
  </si>
  <si>
    <t>2021 год</t>
  </si>
  <si>
    <t>Информация о закупке сетевыми организациями электрической энергии для компенсации потерь в сетях и ее стоимости в предшествующем периоде регулирования - 2015 году</t>
  </si>
  <si>
    <t>Информация о сводных данных об аварийных отключениях в электрических сетях, вызванных авариями или внеплановыми отключениями объектов электросетевого хозяйства, за предшествующий период регулирования, 2016 год</t>
  </si>
  <si>
    <t>январь</t>
  </si>
  <si>
    <t>РП-45-ТП-648</t>
  </si>
  <si>
    <t>Механическое повреждение КЛ</t>
  </si>
  <si>
    <t>Установка кабельной муфты</t>
  </si>
  <si>
    <t>март</t>
  </si>
  <si>
    <t>ТП-706-ТП-707</t>
  </si>
  <si>
    <t>июль</t>
  </si>
  <si>
    <t>август</t>
  </si>
  <si>
    <t>ТП-648-ТП-649</t>
  </si>
  <si>
    <t xml:space="preserve"> 24.08.2016 </t>
  </si>
  <si>
    <t>декабрь</t>
  </si>
  <si>
    <t>ТП-292-ТП-669</t>
  </si>
  <si>
    <t>22.112.2016</t>
  </si>
  <si>
    <t xml:space="preserve">Форма 1.10. </t>
  </si>
  <si>
    <t>Информация об объеме недопоставленной</t>
  </si>
  <si>
    <t>в результате аварийных отключений электрической энергии</t>
  </si>
  <si>
    <t>Информация об объеме недопоставленной в результате аварийных отключений электрической энергии в 2016 году</t>
  </si>
  <si>
    <t>Объем недопоставленной электрической энергии, кВт.ч</t>
  </si>
  <si>
    <t>Всего</t>
  </si>
  <si>
    <t>Квартал</t>
  </si>
  <si>
    <t>I</t>
  </si>
  <si>
    <t>II</t>
  </si>
  <si>
    <t>III</t>
  </si>
  <si>
    <t>IV</t>
  </si>
  <si>
    <t>Форма 1.11.</t>
  </si>
  <si>
    <t xml:space="preserve"> Информация о наличии объема свободной</t>
  </si>
  <si>
    <t>для технологического присоединения потребителей</t>
  </si>
  <si>
    <t>трансформаторной мощности по центрам питания</t>
  </si>
  <si>
    <t>напряжением 35 кВ и выше</t>
  </si>
  <si>
    <t>ООО "Каскад-Энергосеть" не имеет центров питания напряжением 35 кВ и выше</t>
  </si>
  <si>
    <t>Форма 1.12.</t>
  </si>
  <si>
    <t>трансформаторной мощности по подстанциям и распределительным</t>
  </si>
  <si>
    <t>пунктам напряжением ниже 35 кВ</t>
  </si>
  <si>
    <t xml:space="preserve"> 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за 2016 год</t>
  </si>
  <si>
    <t>Наименование подстанции</t>
  </si>
  <si>
    <t>г. Калуга</t>
  </si>
  <si>
    <t>10 кВ, 0,4 кВ</t>
  </si>
  <si>
    <t>Калужская область Малоярославецкий р-н</t>
  </si>
  <si>
    <t>Трансформаторная (максимальная) мощность подстанции общая (кВт.)</t>
  </si>
  <si>
    <t>Трансформаторная мощность подстанции свободная (кВт.)</t>
  </si>
  <si>
    <t>ТП 710</t>
  </si>
  <si>
    <t>Трансформаторная мощность подстанции занятая потребителями (кВт.)</t>
  </si>
  <si>
    <t xml:space="preserve">Информация о проведении закупок товаров, необходимых для регулируемых услуг, в 2016 году </t>
  </si>
  <si>
    <t>Номер</t>
  </si>
  <si>
    <t>Контрагент</t>
  </si>
  <si>
    <t xml:space="preserve">Договор </t>
  </si>
  <si>
    <t xml:space="preserve">Сумма </t>
  </si>
  <si>
    <t>Дата окончания</t>
  </si>
  <si>
    <t xml:space="preserve">Содержание </t>
  </si>
  <si>
    <t>Информация о проведении закупок товаров, необходимых</t>
  </si>
  <si>
    <t>для производства регулируемых услуг</t>
  </si>
  <si>
    <t>1. Решение единственного участника от «12» января 2015 г</t>
  </si>
  <si>
    <t>2. Положение о закупке товаров, работ, услуг для нужд ООО «Каскад-Энергосеть» от 12.01.2015</t>
  </si>
  <si>
    <t>ОАО «Калугатехремонт»</t>
  </si>
  <si>
    <t>Договор аренды № 12/16 от 02.01.2016</t>
  </si>
  <si>
    <t>Аренда нежилых помещений по адресу: г. Калуга, ул. Механизаторов, д. 38 (каб.23,28, коридор, каб.7,8,9,коридор, пом. ТП и производственного корпуса</t>
  </si>
  <si>
    <t>Закупка у единственного поставщика</t>
  </si>
  <si>
    <t>№31704796899</t>
  </si>
  <si>
    <t>ОАО «Калужский завод железобетонных изделий»</t>
  </si>
  <si>
    <t>Договор аренды нежилого помещения от 01.07.2016</t>
  </si>
  <si>
    <t>2016-2017</t>
  </si>
  <si>
    <t>Аренда нежилых помещений по адресу: г. Калуга, ул. Московская, д. 302</t>
  </si>
  <si>
    <t>ООО «ЕКА-Процессинг»</t>
  </si>
  <si>
    <t>Договор поставки № 31604052905</t>
  </si>
  <si>
    <t>Поставка ГСМ</t>
  </si>
  <si>
    <t>Извещение № 31604052905</t>
  </si>
  <si>
    <t>ООО «Каскад Инжиниринг»</t>
  </si>
  <si>
    <t xml:space="preserve">Договор строительного подряда № 30 от 08.04.2016 </t>
  </si>
  <si>
    <t>Монтаж автоматизированного учета эл. энергии во ВРУ 0,4кВ многоквартирного жилого дома в районе д. Верховая, д. Квань, г. Калуга, 10 квартал, жилой дом № 5</t>
  </si>
  <si>
    <t>Извещение № 31603587680</t>
  </si>
  <si>
    <t>Договор подряда № 31604356375 от 16.12.2016</t>
  </si>
  <si>
    <t>344 364</t>
  </si>
  <si>
    <t>Выполнение проектно-изыскательских работ по строительству кабельной линии 10кВ и трансформаторной подстанции 250 кВА для электроснабжения блочно-модульной котельной, расположенной по адресу: Калужская область, Боровский район, г. Балабаново, ул. Южная</t>
  </si>
  <si>
    <t>Извещение № 31604356375</t>
  </si>
  <si>
    <t>Договор подряда № 31604356305 от 12.12.2016</t>
  </si>
  <si>
    <t>Выполнение проектно-изыскательских работ по строительству кабельной линии 0,4 кВ для электроснабжения котельной бани, расположенной по адресу: Калужская область, Боровский район, г. Балабаново, ул. Лесная</t>
  </si>
  <si>
    <t>Извещение № 31604356305</t>
  </si>
  <si>
    <t xml:space="preserve">Договор подряда № 31604482611 от 29.12.2016 </t>
  </si>
  <si>
    <t>4 386 463,43</t>
  </si>
  <si>
    <t>Работы по строительству кабельной линии 10кВ и трансформаторной подстанции КТПн 250 кВА для электроснабжения блочно-модульной котельной, расположенной по адресу: Калужская область, Боровский район, г. Балабаново, ул. Южная</t>
  </si>
  <si>
    <t>Извещение № 31604482611</t>
  </si>
  <si>
    <t>Договор подряда № 31604482469 от 29.12.2016</t>
  </si>
  <si>
    <t>7 037 801,00</t>
  </si>
  <si>
    <t>Работы по строительству кабельной линии 0,4 кВ для электроснабжения котельной бани, расположенной по адресу: Калужская область, Боровский район, г. Балабаново, ул. Лесная</t>
  </si>
  <si>
    <t>Извещение № 31604482469</t>
  </si>
  <si>
    <t>Доп. информация</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</si>
</sst>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0.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60">
    <font>
      <sz val="11"/>
      <color theme="1"/>
      <name val="Calibri"/>
      <family val="2"/>
    </font>
    <font>
      <sz val="11"/>
      <color indexed="8"/>
      <name val="Calibri"/>
      <family val="2"/>
    </font>
    <font>
      <b/>
      <sz val="11"/>
      <color indexed="8"/>
      <name val="Calibri"/>
      <family val="2"/>
    </font>
    <font>
      <sz val="11"/>
      <color indexed="12"/>
      <name val="Calibri"/>
      <family val="2"/>
    </font>
    <font>
      <sz val="10"/>
      <color indexed="8"/>
      <name val="Calibri"/>
      <family val="2"/>
    </font>
    <font>
      <u val="single"/>
      <sz val="11"/>
      <color indexed="8"/>
      <name val="Calibri"/>
      <family val="2"/>
    </font>
    <font>
      <b/>
      <u val="single"/>
      <sz val="11"/>
      <color indexed="8"/>
      <name val="Calibri"/>
      <family val="2"/>
    </font>
    <font>
      <sz val="8"/>
      <color indexed="8"/>
      <name val="Calibri"/>
      <family val="2"/>
    </font>
    <font>
      <b/>
      <sz val="10"/>
      <color indexed="8"/>
      <name val="Calibri"/>
      <family val="2"/>
    </font>
    <font>
      <b/>
      <u val="single"/>
      <sz val="11"/>
      <name val="Calibri"/>
      <family val="2"/>
    </font>
    <font>
      <u val="single"/>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name val="Calibri"/>
      <family val="2"/>
    </font>
    <font>
      <i/>
      <sz val="10"/>
      <color indexed="8"/>
      <name val="Calibri"/>
      <family val="2"/>
    </font>
    <font>
      <i/>
      <sz val="10"/>
      <name val="Calibri"/>
      <family val="2"/>
    </font>
    <font>
      <b/>
      <sz val="12"/>
      <color indexed="8"/>
      <name val="Calibri"/>
      <family val="2"/>
    </font>
    <font>
      <sz val="9"/>
      <color indexed="8"/>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i/>
      <sz val="10"/>
      <color theme="1"/>
      <name val="Calibri"/>
      <family val="2"/>
    </font>
    <font>
      <sz val="10"/>
      <color theme="1"/>
      <name val="Calibri"/>
      <family val="2"/>
    </font>
    <font>
      <b/>
      <sz val="12"/>
      <color theme="1"/>
      <name val="Calibri"/>
      <family val="2"/>
    </font>
    <font>
      <sz val="9"/>
      <color theme="1"/>
      <name val="Calibri"/>
      <family val="2"/>
    </font>
    <font>
      <sz val="11"/>
      <color theme="1"/>
      <name val="Times New Roman"/>
      <family val="1"/>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bottom style="medium"/>
    </border>
    <border>
      <left style="medium"/>
      <right style="medium"/>
      <top style="medium"/>
      <bottom/>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style="medium"/>
      <right/>
      <top/>
      <bottom style="medium"/>
    </border>
    <border>
      <left/>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style="medium"/>
      <top/>
      <bottom/>
    </border>
    <border>
      <left style="medium"/>
      <right style="medium"/>
      <top style="medium"/>
      <bottom style="thin"/>
    </border>
    <border>
      <left style="medium"/>
      <right style="medium"/>
      <top style="thin"/>
      <bottom style="thin"/>
    </border>
    <border>
      <left style="medium"/>
      <right style="medium"/>
      <top style="thin"/>
      <bottom style="medium"/>
    </border>
    <border>
      <left/>
      <right style="medium"/>
      <top style="medium"/>
      <bottom/>
    </border>
    <border>
      <left style="medium"/>
      <right/>
      <top style="medium"/>
      <bottom style="thin"/>
    </border>
    <border>
      <left style="medium"/>
      <right/>
      <top style="thin"/>
      <bottom style="thin"/>
    </border>
    <border>
      <left style="medium"/>
      <right/>
      <top style="thin"/>
      <bottom style="medium"/>
    </border>
    <border>
      <left/>
      <right/>
      <top style="medium"/>
      <bottom style="thin"/>
    </border>
    <border>
      <left/>
      <right/>
      <top style="thin"/>
      <bottom style="thin"/>
    </border>
    <border>
      <left/>
      <right/>
      <top style="thin"/>
      <bottom style="medium"/>
    </border>
    <border>
      <left/>
      <right style="medium"/>
      <top style="medium"/>
      <bottom style="medium"/>
    </border>
    <border>
      <left style="medium"/>
      <right/>
      <top style="thin"/>
      <bottom/>
    </border>
    <border>
      <left style="medium"/>
      <right style="medium"/>
      <top style="thin"/>
      <bottom/>
    </border>
    <border>
      <left/>
      <right/>
      <top style="thin"/>
      <bottom/>
    </border>
    <border>
      <left/>
      <right style="medium"/>
      <top style="medium"/>
      <bottom style="thin"/>
    </border>
    <border>
      <left/>
      <right style="medium"/>
      <top style="thin"/>
      <bottom style="thin"/>
    </border>
    <border>
      <left/>
      <right style="medium"/>
      <top style="thin"/>
      <bottom style="medium"/>
    </border>
    <border>
      <left style="medium"/>
      <right style="medium"/>
      <top/>
      <bottom/>
    </border>
    <border>
      <left style="medium"/>
      <right/>
      <top/>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334">
    <xf numFmtId="0" fontId="0" fillId="0" borderId="0" xfId="0" applyFont="1" applyAlignment="1">
      <alignment/>
    </xf>
    <xf numFmtId="0" fontId="0" fillId="0" borderId="10" xfId="0" applyBorder="1" applyAlignment="1">
      <alignment vertical="top" wrapText="1"/>
    </xf>
    <xf numFmtId="0" fontId="0" fillId="0" borderId="11" xfId="0"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53" fillId="0" borderId="0" xfId="0" applyFont="1" applyAlignment="1">
      <alignment/>
    </xf>
    <xf numFmtId="0" fontId="0" fillId="0" borderId="0" xfId="0" applyAlignment="1">
      <alignment horizontal="center"/>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49" fontId="0" fillId="0" borderId="11"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0" fillId="0" borderId="12" xfId="0" applyNumberForma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vertical="top" wrapText="1"/>
    </xf>
    <xf numFmtId="0" fontId="0" fillId="0" borderId="13" xfId="0" applyBorder="1" applyAlignment="1">
      <alignment/>
    </xf>
    <xf numFmtId="0" fontId="0" fillId="0" borderId="13" xfId="0" applyBorder="1" applyAlignment="1">
      <alignment horizontal="center" vertical="center"/>
    </xf>
    <xf numFmtId="0" fontId="0" fillId="0" borderId="19" xfId="0" applyBorder="1" applyAlignment="1">
      <alignment vertical="top" wrapText="1"/>
    </xf>
    <xf numFmtId="0" fontId="0" fillId="0" borderId="19" xfId="0" applyBorder="1" applyAlignment="1">
      <alignment horizontal="center" vertical="center"/>
    </xf>
    <xf numFmtId="0" fontId="0" fillId="0" borderId="13" xfId="0" applyFont="1" applyBorder="1" applyAlignment="1">
      <alignment horizontal="center" vertical="center" wrapText="1"/>
    </xf>
    <xf numFmtId="0" fontId="53" fillId="0" borderId="0" xfId="0" applyFont="1" applyBorder="1" applyAlignment="1">
      <alignment horizontal="center" vertical="top" wrapText="1"/>
    </xf>
    <xf numFmtId="0" fontId="0" fillId="0" borderId="0" xfId="0"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wrapText="1"/>
    </xf>
    <xf numFmtId="0" fontId="0" fillId="0" borderId="10" xfId="0" applyBorder="1" applyAlignment="1">
      <alignment horizontal="center" vertical="top" wrapText="1"/>
    </xf>
    <xf numFmtId="0" fontId="0" fillId="0" borderId="16" xfId="0" applyBorder="1" applyAlignment="1">
      <alignment vertical="top" wrapText="1"/>
    </xf>
    <xf numFmtId="0" fontId="0" fillId="0" borderId="17" xfId="0" applyBorder="1" applyAlignment="1">
      <alignment vertical="top" wrapText="1"/>
    </xf>
    <xf numFmtId="0" fontId="29" fillId="0" borderId="0" xfId="0" applyFont="1" applyAlignment="1">
      <alignment/>
    </xf>
    <xf numFmtId="0" fontId="0" fillId="0" borderId="0" xfId="0" applyBorder="1" applyAlignment="1">
      <alignment vertical="top" wrapText="1"/>
    </xf>
    <xf numFmtId="0" fontId="0" fillId="0" borderId="11" xfId="0" applyBorder="1" applyAlignment="1">
      <alignment horizontal="left" vertical="center" wrapText="1"/>
    </xf>
    <xf numFmtId="0" fontId="0" fillId="0" borderId="11" xfId="0" applyBorder="1" applyAlignment="1">
      <alignment horizontal="center" vertical="center" wrapText="1"/>
    </xf>
    <xf numFmtId="14" fontId="0" fillId="0" borderId="10" xfId="0" applyNumberFormat="1" applyBorder="1" applyAlignment="1">
      <alignment horizontal="center" vertical="center" wrapText="1"/>
    </xf>
    <xf numFmtId="0" fontId="0" fillId="0" borderId="0" xfId="0" applyBorder="1" applyAlignment="1">
      <alignment horizontal="center" vertical="center" wrapText="1"/>
    </xf>
    <xf numFmtId="49" fontId="0" fillId="0" borderId="13" xfId="0" applyNumberFormat="1" applyBorder="1" applyAlignment="1">
      <alignment horizontal="center" vertical="center" wrapText="1"/>
    </xf>
    <xf numFmtId="0" fontId="0" fillId="0" borderId="12"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49" fontId="0" fillId="0" borderId="10" xfId="0" applyNumberFormat="1" applyBorder="1" applyAlignment="1">
      <alignment vertical="center" wrapText="1"/>
    </xf>
    <xf numFmtId="49" fontId="0" fillId="0" borderId="23" xfId="0" applyNumberFormat="1" applyBorder="1" applyAlignment="1">
      <alignment vertical="center" wrapText="1"/>
    </xf>
    <xf numFmtId="49" fontId="0" fillId="0" borderId="0" xfId="0" applyNumberFormat="1" applyBorder="1" applyAlignment="1">
      <alignment vertical="center" wrapText="1"/>
    </xf>
    <xf numFmtId="49" fontId="0" fillId="0" borderId="24" xfId="0" applyNumberFormat="1" applyBorder="1" applyAlignment="1">
      <alignment vertical="center" wrapText="1"/>
    </xf>
    <xf numFmtId="49" fontId="0" fillId="0" borderId="25" xfId="0" applyNumberFormat="1" applyBorder="1" applyAlignment="1">
      <alignment vertical="center" wrapText="1"/>
    </xf>
    <xf numFmtId="49" fontId="0" fillId="0" borderId="26" xfId="0" applyNumberFormat="1" applyBorder="1" applyAlignment="1">
      <alignment vertical="center" wrapText="1"/>
    </xf>
    <xf numFmtId="49" fontId="0" fillId="0" borderId="0" xfId="0" applyNumberFormat="1" applyBorder="1" applyAlignment="1">
      <alignment horizontal="center" vertical="center" wrapText="1"/>
    </xf>
    <xf numFmtId="0" fontId="0" fillId="0" borderId="12" xfId="0" applyBorder="1" applyAlignment="1">
      <alignment horizontal="center" vertical="top" wrapText="1"/>
    </xf>
    <xf numFmtId="0" fontId="0" fillId="0" borderId="17" xfId="0" applyBorder="1" applyAlignment="1">
      <alignment horizontal="center" vertical="top" wrapText="1"/>
    </xf>
    <xf numFmtId="0" fontId="0" fillId="0" borderId="27" xfId="0" applyBorder="1" applyAlignment="1">
      <alignment horizontal="center" vertical="top" wrapText="1"/>
    </xf>
    <xf numFmtId="0" fontId="39" fillId="0" borderId="11" xfId="42" applyBorder="1" applyAlignment="1" applyProtection="1">
      <alignment horizontal="center" vertical="top" wrapText="1"/>
      <protection/>
    </xf>
    <xf numFmtId="0" fontId="0" fillId="0" borderId="11" xfId="0" applyBorder="1" applyAlignment="1">
      <alignment vertical="top" wrapText="1"/>
    </xf>
    <xf numFmtId="165" fontId="0" fillId="0" borderId="0" xfId="0" applyNumberFormat="1" applyBorder="1" applyAlignment="1">
      <alignment vertical="center" wrapText="1"/>
    </xf>
    <xf numFmtId="165" fontId="0" fillId="0" borderId="12" xfId="0" applyNumberFormat="1" applyBorder="1" applyAlignment="1">
      <alignment vertical="center" wrapText="1"/>
    </xf>
    <xf numFmtId="165" fontId="0" fillId="0" borderId="24" xfId="0" applyNumberFormat="1" applyBorder="1" applyAlignment="1">
      <alignment vertical="center" wrapText="1"/>
    </xf>
    <xf numFmtId="165" fontId="0" fillId="0" borderId="28" xfId="0" applyNumberFormat="1" applyBorder="1" applyAlignment="1">
      <alignment vertical="center" wrapText="1"/>
    </xf>
    <xf numFmtId="165" fontId="0" fillId="0" borderId="25" xfId="0" applyNumberFormat="1" applyBorder="1" applyAlignment="1">
      <alignment vertical="center" wrapText="1"/>
    </xf>
    <xf numFmtId="165" fontId="0" fillId="0" borderId="29" xfId="0" applyNumberFormat="1" applyBorder="1" applyAlignment="1">
      <alignment vertical="center" wrapText="1"/>
    </xf>
    <xf numFmtId="165" fontId="0" fillId="0" borderId="26" xfId="0" applyNumberFormat="1" applyBorder="1" applyAlignment="1">
      <alignment vertical="center" wrapText="1"/>
    </xf>
    <xf numFmtId="165" fontId="0" fillId="0" borderId="30" xfId="0" applyNumberFormat="1" applyBorder="1" applyAlignment="1">
      <alignment vertical="center" wrapText="1"/>
    </xf>
    <xf numFmtId="165" fontId="0" fillId="0" borderId="11" xfId="0" applyNumberFormat="1" applyBorder="1" applyAlignment="1">
      <alignment horizontal="center" vertical="center" wrapText="1"/>
    </xf>
    <xf numFmtId="165" fontId="0" fillId="0" borderId="19" xfId="0" applyNumberFormat="1" applyBorder="1" applyAlignment="1">
      <alignment vertical="center" wrapText="1"/>
    </xf>
    <xf numFmtId="165" fontId="0" fillId="0" borderId="11" xfId="0" applyNumberFormat="1" applyBorder="1" applyAlignment="1">
      <alignment vertical="center" wrapText="1"/>
    </xf>
    <xf numFmtId="165" fontId="0" fillId="0" borderId="13" xfId="0" applyNumberFormat="1" applyBorder="1" applyAlignment="1">
      <alignment vertical="center" wrapText="1"/>
    </xf>
    <xf numFmtId="165" fontId="0" fillId="0" borderId="29" xfId="0" applyNumberFormat="1" applyBorder="1" applyAlignment="1">
      <alignment horizontal="center" vertical="center" wrapText="1"/>
    </xf>
    <xf numFmtId="165" fontId="0" fillId="0" borderId="25" xfId="0" applyNumberFormat="1" applyBorder="1" applyAlignment="1">
      <alignment horizontal="center" vertical="center" wrapText="1"/>
    </xf>
    <xf numFmtId="165" fontId="0" fillId="0" borderId="28" xfId="0" applyNumberFormat="1" applyBorder="1" applyAlignment="1">
      <alignment horizontal="right" vertical="center" wrapText="1"/>
    </xf>
    <xf numFmtId="165" fontId="0" fillId="0" borderId="24" xfId="0" applyNumberFormat="1" applyBorder="1" applyAlignment="1">
      <alignment horizontal="right" vertical="center" wrapText="1"/>
    </xf>
    <xf numFmtId="165" fontId="0" fillId="0" borderId="12" xfId="0" applyNumberFormat="1" applyBorder="1" applyAlignment="1">
      <alignment horizontal="center" vertical="center" wrapText="1"/>
    </xf>
    <xf numFmtId="165" fontId="0" fillId="0" borderId="13" xfId="0" applyNumberFormat="1" applyBorder="1" applyAlignment="1">
      <alignment horizontal="center" vertical="center" wrapText="1"/>
    </xf>
    <xf numFmtId="165" fontId="0" fillId="0" borderId="19" xfId="0" applyNumberFormat="1" applyBorder="1" applyAlignment="1">
      <alignment horizontal="center" vertical="center" wrapText="1"/>
    </xf>
    <xf numFmtId="165" fontId="0" fillId="0" borderId="12" xfId="0" applyNumberFormat="1" applyBorder="1" applyAlignment="1">
      <alignment horizontal="right" vertical="center" wrapText="1"/>
    </xf>
    <xf numFmtId="3" fontId="0" fillId="0" borderId="11" xfId="0" applyNumberFormat="1" applyBorder="1" applyAlignment="1">
      <alignment horizontal="center" vertical="center" wrapText="1"/>
    </xf>
    <xf numFmtId="4" fontId="0" fillId="0" borderId="10" xfId="0" applyNumberFormat="1" applyBorder="1" applyAlignment="1">
      <alignment horizontal="center" vertical="center" wrapText="1"/>
    </xf>
    <xf numFmtId="0" fontId="39" fillId="0" borderId="0" xfId="42" applyAlignment="1" applyProtection="1">
      <alignment horizontal="center"/>
      <protection/>
    </xf>
    <xf numFmtId="0" fontId="0" fillId="0" borderId="0" xfId="0" applyAlignment="1">
      <alignment horizontal="right" vertical="center"/>
    </xf>
    <xf numFmtId="0" fontId="0" fillId="0" borderId="0" xfId="0" applyBorder="1" applyAlignment="1">
      <alignment horizontal="left" vertical="top" wrapText="1"/>
    </xf>
    <xf numFmtId="0" fontId="0" fillId="0" borderId="0" xfId="0" applyBorder="1" applyAlignment="1">
      <alignment horizontal="left" vertical="center" wrapText="1"/>
    </xf>
    <xf numFmtId="0" fontId="0" fillId="0" borderId="0" xfId="0" applyBorder="1" applyAlignment="1">
      <alignment horizontal="center" vertical="center"/>
    </xf>
    <xf numFmtId="0" fontId="0" fillId="0" borderId="0" xfId="0" applyAlignment="1">
      <alignment horizontal="left"/>
    </xf>
    <xf numFmtId="0" fontId="0" fillId="0" borderId="13" xfId="0" applyBorder="1" applyAlignment="1">
      <alignment horizontal="left" vertical="center" wrapText="1"/>
    </xf>
    <xf numFmtId="2" fontId="0" fillId="0" borderId="10" xfId="0" applyNumberFormat="1" applyBorder="1" applyAlignment="1">
      <alignment horizontal="center" vertical="center" wrapText="1"/>
    </xf>
    <xf numFmtId="0" fontId="0" fillId="0" borderId="0" xfId="0" applyBorder="1" applyAlignment="1">
      <alignment horizontal="left" vertical="top" wrapText="1"/>
    </xf>
    <xf numFmtId="0" fontId="43" fillId="0" borderId="11" xfId="0" applyFont="1" applyBorder="1" applyAlignment="1">
      <alignment horizontal="center" vertical="top" wrapText="1"/>
    </xf>
    <xf numFmtId="0" fontId="43" fillId="0" borderId="10" xfId="0" applyFont="1" applyBorder="1" applyAlignment="1">
      <alignment horizontal="center" vertical="center" wrapText="1"/>
    </xf>
    <xf numFmtId="0" fontId="43" fillId="0" borderId="10" xfId="0" applyFont="1" applyBorder="1" applyAlignment="1">
      <alignment horizontal="center" vertical="top" wrapText="1"/>
    </xf>
    <xf numFmtId="0" fontId="54" fillId="0" borderId="28" xfId="0" applyFont="1" applyBorder="1" applyAlignment="1">
      <alignment horizontal="center" vertical="center" wrapText="1"/>
    </xf>
    <xf numFmtId="0" fontId="54" fillId="0" borderId="29" xfId="0" applyFont="1" applyBorder="1" applyAlignment="1">
      <alignment horizontal="center" vertical="center" wrapText="1"/>
    </xf>
    <xf numFmtId="0" fontId="54" fillId="0" borderId="30" xfId="0" applyFont="1" applyBorder="1" applyAlignment="1">
      <alignment horizontal="center" vertical="center" wrapText="1"/>
    </xf>
    <xf numFmtId="0" fontId="31" fillId="0" borderId="24" xfId="0" applyFont="1" applyFill="1" applyBorder="1" applyAlignment="1">
      <alignment horizontal="left" vertical="center" wrapText="1"/>
    </xf>
    <xf numFmtId="0" fontId="31" fillId="0" borderId="25" xfId="0" applyFont="1" applyFill="1" applyBorder="1" applyAlignment="1">
      <alignment horizontal="left" vertical="center" wrapText="1"/>
    </xf>
    <xf numFmtId="0" fontId="54" fillId="0" borderId="26" xfId="0" applyFont="1" applyFill="1" applyBorder="1" applyAlignment="1">
      <alignment horizontal="left" vertical="center" wrapText="1"/>
    </xf>
    <xf numFmtId="0" fontId="55" fillId="0" borderId="31" xfId="0" applyFont="1" applyBorder="1" applyAlignment="1">
      <alignment horizontal="center" vertical="center" wrapText="1"/>
    </xf>
    <xf numFmtId="0" fontId="55" fillId="0" borderId="32" xfId="0" applyFont="1" applyBorder="1" applyAlignment="1">
      <alignment horizontal="center" vertical="center" wrapText="1"/>
    </xf>
    <xf numFmtId="0" fontId="55" fillId="0" borderId="33" xfId="0" applyFont="1" applyBorder="1" applyAlignment="1">
      <alignment horizontal="center" vertical="center" wrapText="1"/>
    </xf>
    <xf numFmtId="0" fontId="55" fillId="0" borderId="25" xfId="0" applyFont="1" applyBorder="1" applyAlignment="1">
      <alignment horizontal="center" vertical="center" wrapText="1"/>
    </xf>
    <xf numFmtId="0" fontId="55" fillId="0" borderId="26"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34" xfId="0" applyBorder="1" applyAlignment="1">
      <alignment horizontal="center" vertical="center" wrapText="1"/>
    </xf>
    <xf numFmtId="0" fontId="0" fillId="0" borderId="34" xfId="0" applyFont="1" applyBorder="1" applyAlignment="1">
      <alignment horizontal="center" vertical="center" wrapText="1"/>
    </xf>
    <xf numFmtId="49" fontId="0" fillId="0" borderId="12" xfId="0" applyNumberFormat="1" applyBorder="1" applyAlignment="1">
      <alignment horizontal="center" vertical="center" wrapText="1"/>
    </xf>
    <xf numFmtId="0" fontId="0" fillId="0" borderId="34" xfId="0" applyBorder="1" applyAlignment="1">
      <alignment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top" wrapText="1"/>
    </xf>
    <xf numFmtId="0" fontId="0" fillId="0" borderId="15" xfId="0" applyBorder="1" applyAlignment="1">
      <alignment horizontal="center" vertical="center"/>
    </xf>
    <xf numFmtId="0" fontId="0" fillId="0" borderId="0"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0" xfId="0" applyBorder="1" applyAlignment="1">
      <alignment horizontal="center" vertical="center" wrapText="1"/>
    </xf>
    <xf numFmtId="49" fontId="0" fillId="0" borderId="0" xfId="0" applyNumberFormat="1" applyBorder="1" applyAlignment="1">
      <alignment horizontal="center" vertical="center" wrapText="1"/>
    </xf>
    <xf numFmtId="0" fontId="0" fillId="0" borderId="0" xfId="0" applyAlignment="1">
      <alignment vertical="center"/>
    </xf>
    <xf numFmtId="0" fontId="0" fillId="0" borderId="13" xfId="0" applyBorder="1" applyAlignment="1">
      <alignment vertical="center"/>
    </xf>
    <xf numFmtId="0" fontId="0" fillId="0" borderId="0" xfId="0" applyNumberFormat="1" applyAlignment="1">
      <alignment/>
    </xf>
    <xf numFmtId="0" fontId="0" fillId="0" borderId="0" xfId="0" applyAlignment="1">
      <alignment vertical="top" wrapText="1"/>
    </xf>
    <xf numFmtId="0" fontId="0" fillId="0" borderId="0" xfId="0" applyBorder="1" applyAlignment="1">
      <alignment vertical="center" wrapText="1"/>
    </xf>
    <xf numFmtId="49" fontId="0" fillId="0" borderId="13" xfId="0" applyNumberFormat="1" applyBorder="1" applyAlignment="1">
      <alignment horizontal="center" vertical="center"/>
    </xf>
    <xf numFmtId="49" fontId="0" fillId="0" borderId="0" xfId="0" applyNumberFormat="1" applyBorder="1" applyAlignment="1">
      <alignment horizontal="center" vertical="center"/>
    </xf>
    <xf numFmtId="2" fontId="0" fillId="0" borderId="28" xfId="0" applyNumberFormat="1" applyBorder="1" applyAlignment="1">
      <alignment horizontal="center" vertical="center"/>
    </xf>
    <xf numFmtId="2" fontId="0" fillId="0" borderId="35" xfId="0" applyNumberFormat="1" applyBorder="1" applyAlignment="1">
      <alignment horizontal="center" vertical="top" wrapText="1"/>
    </xf>
    <xf numFmtId="2" fontId="0" fillId="0" borderId="35" xfId="0" applyNumberFormat="1" applyBorder="1" applyAlignment="1">
      <alignment horizontal="center" vertical="center" wrapText="1"/>
    </xf>
    <xf numFmtId="2" fontId="0" fillId="0" borderId="24" xfId="0" applyNumberFormat="1" applyBorder="1" applyAlignment="1">
      <alignment horizontal="center" vertical="center"/>
    </xf>
    <xf numFmtId="2" fontId="0" fillId="0" borderId="36" xfId="0" applyNumberFormat="1" applyBorder="1" applyAlignment="1">
      <alignment horizontal="center" vertical="top" wrapText="1"/>
    </xf>
    <xf numFmtId="2" fontId="0" fillId="0" borderId="36" xfId="0" applyNumberFormat="1" applyBorder="1" applyAlignment="1">
      <alignment horizontal="center" vertical="center" wrapText="1"/>
    </xf>
    <xf numFmtId="2" fontId="0" fillId="0" borderId="31" xfId="0" applyNumberFormat="1" applyBorder="1" applyAlignment="1">
      <alignment horizontal="center" vertical="center"/>
    </xf>
    <xf numFmtId="2" fontId="0" fillId="0" borderId="37" xfId="0" applyNumberFormat="1" applyBorder="1" applyAlignment="1">
      <alignment horizontal="center" vertical="center"/>
    </xf>
    <xf numFmtId="2" fontId="0" fillId="0" borderId="24" xfId="0" applyNumberFormat="1" applyBorder="1" applyAlignment="1">
      <alignment horizontal="center" vertical="center" wrapText="1"/>
    </xf>
    <xf numFmtId="2" fontId="0" fillId="0" borderId="36" xfId="0" applyNumberFormat="1" applyBorder="1" applyAlignment="1">
      <alignment horizontal="center" vertical="center"/>
    </xf>
    <xf numFmtId="165" fontId="0" fillId="0" borderId="38" xfId="0" applyNumberFormat="1" applyBorder="1" applyAlignment="1">
      <alignment horizontal="right" vertical="center" wrapText="1"/>
    </xf>
    <xf numFmtId="165" fontId="0" fillId="0" borderId="39" xfId="0" applyNumberFormat="1" applyBorder="1" applyAlignment="1">
      <alignment horizontal="center" vertical="center" wrapText="1"/>
    </xf>
    <xf numFmtId="165" fontId="0" fillId="0" borderId="39" xfId="0" applyNumberFormat="1" applyBorder="1" applyAlignment="1">
      <alignment vertical="center" wrapText="1"/>
    </xf>
    <xf numFmtId="165" fontId="0" fillId="0" borderId="40" xfId="0" applyNumberFormat="1" applyBorder="1" applyAlignment="1">
      <alignment vertical="center" wrapText="1"/>
    </xf>
    <xf numFmtId="165" fontId="0" fillId="0" borderId="25" xfId="0" applyNumberFormat="1" applyBorder="1" applyAlignment="1">
      <alignment horizontal="right" vertical="center" wrapText="1"/>
    </xf>
    <xf numFmtId="165" fontId="0" fillId="0" borderId="26" xfId="0" applyNumberFormat="1" applyBorder="1" applyAlignment="1">
      <alignment horizontal="right" vertical="center" wrapText="1"/>
    </xf>
    <xf numFmtId="165" fontId="0" fillId="0" borderId="0" xfId="0" applyNumberFormat="1" applyAlignment="1">
      <alignment/>
    </xf>
    <xf numFmtId="0" fontId="55" fillId="0" borderId="24"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vertical="center" wrapText="1"/>
    </xf>
    <xf numFmtId="0" fontId="0" fillId="0" borderId="11" xfId="0" applyBorder="1" applyAlignment="1">
      <alignment horizontal="center" vertical="top" wrapText="1"/>
    </xf>
    <xf numFmtId="0" fontId="0" fillId="0" borderId="0" xfId="0" applyBorder="1" applyAlignment="1">
      <alignment horizontal="center" vertical="center" wrapText="1"/>
    </xf>
    <xf numFmtId="0" fontId="0" fillId="0" borderId="10" xfId="0" applyBorder="1" applyAlignment="1">
      <alignment horizontal="center" vertical="top" wrapText="1"/>
    </xf>
    <xf numFmtId="0" fontId="0" fillId="0" borderId="11" xfId="0" applyBorder="1" applyAlignment="1">
      <alignment vertical="center" wrapText="1"/>
    </xf>
    <xf numFmtId="2" fontId="0" fillId="0" borderId="10" xfId="0" applyNumberFormat="1" applyBorder="1" applyAlignment="1">
      <alignment vertical="top" wrapText="1"/>
    </xf>
    <xf numFmtId="0" fontId="43" fillId="0" borderId="0" xfId="0" applyFont="1" applyAlignment="1">
      <alignment/>
    </xf>
    <xf numFmtId="0" fontId="56" fillId="33" borderId="0" xfId="0" applyFont="1" applyFill="1" applyAlignment="1">
      <alignment/>
    </xf>
    <xf numFmtId="0" fontId="0" fillId="33" borderId="0" xfId="0" applyFill="1" applyAlignment="1">
      <alignment/>
    </xf>
    <xf numFmtId="14" fontId="0" fillId="0" borderId="13" xfId="0" applyNumberFormat="1" applyBorder="1" applyAlignment="1">
      <alignment horizontal="center" vertical="center" wrapText="1"/>
    </xf>
    <xf numFmtId="0" fontId="0" fillId="0" borderId="0" xfId="0" applyFill="1" applyAlignment="1">
      <alignment/>
    </xf>
    <xf numFmtId="0" fontId="0" fillId="0" borderId="13" xfId="0" applyFill="1" applyBorder="1" applyAlignment="1">
      <alignment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34" xfId="0"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34" xfId="0" applyBorder="1" applyAlignment="1">
      <alignment horizontal="left"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34" xfId="0" applyBorder="1" applyAlignment="1">
      <alignment horizontal="center" vertical="top"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34" xfId="0" applyBorder="1" applyAlignment="1">
      <alignment horizontal="center" vertical="center" wrapText="1"/>
    </xf>
    <xf numFmtId="49" fontId="0" fillId="0" borderId="12" xfId="0" applyNumberFormat="1" applyBorder="1" applyAlignment="1">
      <alignment horizontal="center" vertical="center" wrapText="1"/>
    </xf>
    <xf numFmtId="49" fontId="0" fillId="0" borderId="11" xfId="0" applyNumberFormat="1" applyBorder="1" applyAlignment="1">
      <alignment horizontal="center" vertical="center" wrapText="1"/>
    </xf>
    <xf numFmtId="0" fontId="0" fillId="0" borderId="12" xfId="0" applyBorder="1" applyAlignment="1">
      <alignment horizontal="center" vertical="center" wrapText="1"/>
    </xf>
    <xf numFmtId="0" fontId="0" fillId="0" borderId="41"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34" xfId="0"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34" xfId="0" applyBorder="1" applyAlignment="1">
      <alignmen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2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10" xfId="0" applyBorder="1" applyAlignment="1">
      <alignment horizontal="left" vertical="center" wrapText="1"/>
    </xf>
    <xf numFmtId="0" fontId="0" fillId="0" borderId="14" xfId="0" applyBorder="1" applyAlignment="1">
      <alignment vertical="top" wrapText="1"/>
    </xf>
    <xf numFmtId="0" fontId="0" fillId="0" borderId="15" xfId="0" applyBorder="1" applyAlignment="1">
      <alignment vertical="top" wrapText="1"/>
    </xf>
    <xf numFmtId="0" fontId="0" fillId="0" borderId="34" xfId="0" applyBorder="1" applyAlignment="1">
      <alignment vertical="top" wrapText="1"/>
    </xf>
    <xf numFmtId="0" fontId="43" fillId="0" borderId="0" xfId="0" applyFont="1" applyAlignment="1">
      <alignment horizontal="center" vertical="center"/>
    </xf>
    <xf numFmtId="0" fontId="0" fillId="0" borderId="15" xfId="0" applyFont="1" applyBorder="1" applyAlignment="1">
      <alignment horizontal="center" vertical="center" wrapText="1"/>
    </xf>
    <xf numFmtId="0" fontId="0" fillId="0" borderId="34" xfId="0" applyFont="1" applyBorder="1" applyAlignment="1">
      <alignment horizontal="center" vertical="center" wrapText="1"/>
    </xf>
    <xf numFmtId="49" fontId="0" fillId="0" borderId="14" xfId="0" applyNumberFormat="1" applyBorder="1" applyAlignment="1">
      <alignment horizontal="center" vertical="center"/>
    </xf>
    <xf numFmtId="49" fontId="0" fillId="0" borderId="15" xfId="0" applyNumberFormat="1" applyFont="1" applyBorder="1" applyAlignment="1">
      <alignment horizontal="center" vertical="center"/>
    </xf>
    <xf numFmtId="49" fontId="0" fillId="0" borderId="34" xfId="0" applyNumberFormat="1" applyFont="1" applyBorder="1" applyAlignment="1">
      <alignment horizontal="center" vertical="center"/>
    </xf>
    <xf numFmtId="49" fontId="0" fillId="0" borderId="14" xfId="0" applyNumberFormat="1" applyBorder="1" applyAlignment="1">
      <alignment horizontal="center" vertical="center" wrapText="1"/>
    </xf>
    <xf numFmtId="49" fontId="0" fillId="0" borderId="15" xfId="0" applyNumberFormat="1" applyBorder="1" applyAlignment="1">
      <alignment horizontal="center" vertical="center" wrapText="1"/>
    </xf>
    <xf numFmtId="49" fontId="0" fillId="0" borderId="34" xfId="0" applyNumberFormat="1" applyBorder="1" applyAlignment="1">
      <alignment horizontal="center" vertical="center" wrapText="1"/>
    </xf>
    <xf numFmtId="14" fontId="0" fillId="0" borderId="14" xfId="0" applyNumberFormat="1" applyBorder="1" applyAlignment="1">
      <alignment horizontal="center" vertical="center" wrapText="1"/>
    </xf>
    <xf numFmtId="14" fontId="0" fillId="0" borderId="15" xfId="0" applyNumberFormat="1" applyBorder="1" applyAlignment="1">
      <alignment horizontal="center" vertical="center" wrapText="1"/>
    </xf>
    <xf numFmtId="14" fontId="0" fillId="0" borderId="34" xfId="0" applyNumberFormat="1" applyBorder="1" applyAlignment="1">
      <alignment horizontal="center"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34" xfId="0" applyFont="1" applyBorder="1" applyAlignment="1">
      <alignment horizontal="left"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0" xfId="0" applyBorder="1" applyAlignment="1">
      <alignment horizontal="center" vertical="center" wrapText="1"/>
    </xf>
    <xf numFmtId="49" fontId="0" fillId="0" borderId="41" xfId="0" applyNumberFormat="1" applyBorder="1" applyAlignment="1">
      <alignment horizontal="center" vertical="center" wrapText="1"/>
    </xf>
    <xf numFmtId="0" fontId="0" fillId="0" borderId="14" xfId="0" applyNumberFormat="1" applyBorder="1" applyAlignment="1">
      <alignment horizontal="left" vertical="center" wrapText="1"/>
    </xf>
    <xf numFmtId="0" fontId="0" fillId="0" borderId="15" xfId="0" applyNumberFormat="1" applyBorder="1" applyAlignment="1">
      <alignment horizontal="left" vertical="center" wrapText="1"/>
    </xf>
    <xf numFmtId="0" fontId="0" fillId="0" borderId="34" xfId="0" applyNumberFormat="1" applyBorder="1" applyAlignment="1">
      <alignment horizontal="left"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27" xfId="0" applyBorder="1" applyAlignment="1">
      <alignment horizontal="center" vertical="center" wrapText="1"/>
    </xf>
    <xf numFmtId="0" fontId="0" fillId="0" borderId="16" xfId="0" applyBorder="1" applyAlignment="1">
      <alignment vertical="center" wrapText="1"/>
    </xf>
    <xf numFmtId="0" fontId="0" fillId="0" borderId="27" xfId="0" applyBorder="1" applyAlignment="1">
      <alignment vertical="center" wrapText="1"/>
    </xf>
    <xf numFmtId="0" fontId="0" fillId="0" borderId="18" xfId="0" applyBorder="1" applyAlignment="1">
      <alignment vertical="center" wrapText="1"/>
    </xf>
    <xf numFmtId="0" fontId="0" fillId="0" borderId="10" xfId="0" applyBorder="1" applyAlignment="1">
      <alignmen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4" xfId="0" applyBorder="1" applyAlignment="1">
      <alignment horizontal="center" vertical="center"/>
    </xf>
    <xf numFmtId="49" fontId="0" fillId="0" borderId="14" xfId="0" applyNumberFormat="1" applyBorder="1" applyAlignment="1">
      <alignment horizontal="center" vertical="top" wrapText="1"/>
    </xf>
    <xf numFmtId="49" fontId="0" fillId="0" borderId="15" xfId="0" applyNumberFormat="1" applyBorder="1" applyAlignment="1">
      <alignment horizontal="center" vertical="top" wrapText="1"/>
    </xf>
    <xf numFmtId="49" fontId="0" fillId="0" borderId="34" xfId="0" applyNumberFormat="1" applyBorder="1" applyAlignment="1">
      <alignment horizontal="center" vertical="top" wrapText="1"/>
    </xf>
    <xf numFmtId="0" fontId="0" fillId="0" borderId="14" xfId="0" applyFont="1" applyBorder="1" applyAlignment="1">
      <alignment horizontal="center" vertical="center" wrapText="1"/>
    </xf>
    <xf numFmtId="0" fontId="0" fillId="0" borderId="12" xfId="0" applyBorder="1" applyAlignment="1">
      <alignment horizontal="center" vertical="top" wrapText="1"/>
    </xf>
    <xf numFmtId="0" fontId="0" fillId="0" borderId="11" xfId="0" applyBorder="1" applyAlignment="1">
      <alignment horizontal="center" vertical="top" wrapText="1"/>
    </xf>
    <xf numFmtId="0" fontId="43" fillId="0" borderId="0" xfId="0" applyFont="1" applyBorder="1" applyAlignment="1">
      <alignment horizontal="center" vertical="center"/>
    </xf>
    <xf numFmtId="0" fontId="0" fillId="0" borderId="17" xfId="0" applyBorder="1" applyAlignment="1">
      <alignment vertical="center" wrapText="1"/>
    </xf>
    <xf numFmtId="0" fontId="0" fillId="0" borderId="19" xfId="0" applyBorder="1" applyAlignment="1">
      <alignment vertical="center" wrapText="1"/>
    </xf>
    <xf numFmtId="14" fontId="0" fillId="0" borderId="14" xfId="0" applyNumberFormat="1" applyFill="1" applyBorder="1" applyAlignment="1">
      <alignment horizontal="center" vertical="top" wrapText="1"/>
    </xf>
    <xf numFmtId="14" fontId="0" fillId="0" borderId="34" xfId="0" applyNumberFormat="1" applyFill="1" applyBorder="1" applyAlignment="1">
      <alignment horizontal="center" vertical="top" wrapText="1"/>
    </xf>
    <xf numFmtId="0" fontId="0" fillId="0" borderId="14"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27" xfId="0" applyBorder="1" applyAlignment="1">
      <alignment horizontal="center" vertical="top" wrapText="1"/>
    </xf>
    <xf numFmtId="0" fontId="57" fillId="0" borderId="18" xfId="0" applyFont="1" applyBorder="1" applyAlignment="1">
      <alignment horizontal="center" vertical="top" wrapText="1"/>
    </xf>
    <xf numFmtId="0" fontId="57" fillId="0" borderId="19" xfId="0" applyFont="1" applyBorder="1" applyAlignment="1">
      <alignment horizontal="center" vertical="top" wrapText="1"/>
    </xf>
    <xf numFmtId="0" fontId="57" fillId="0" borderId="10" xfId="0" applyFont="1" applyBorder="1" applyAlignment="1">
      <alignment horizontal="center" vertical="top" wrapText="1"/>
    </xf>
    <xf numFmtId="0" fontId="0" fillId="0" borderId="12" xfId="0" applyBorder="1" applyAlignment="1">
      <alignment horizontal="left" vertical="center" wrapText="1"/>
    </xf>
    <xf numFmtId="0" fontId="0" fillId="0" borderId="11" xfId="0" applyBorder="1" applyAlignment="1">
      <alignment horizontal="left" vertical="center" wrapText="1"/>
    </xf>
    <xf numFmtId="0" fontId="0" fillId="0" borderId="23" xfId="0" applyBorder="1" applyAlignment="1">
      <alignment horizontal="left" vertical="center" wrapText="1"/>
    </xf>
    <xf numFmtId="0" fontId="0" fillId="0" borderId="12" xfId="0" applyNumberFormat="1" applyBorder="1" applyAlignment="1">
      <alignment horizontal="left" vertical="top" wrapText="1"/>
    </xf>
    <xf numFmtId="0" fontId="0" fillId="0" borderId="11" xfId="0" applyNumberFormat="1" applyBorder="1" applyAlignment="1">
      <alignment horizontal="left" vertical="top" wrapText="1"/>
    </xf>
    <xf numFmtId="0" fontId="0" fillId="0" borderId="19" xfId="0" applyBorder="1" applyAlignment="1">
      <alignment horizontal="center" vertical="top" wrapText="1"/>
    </xf>
    <xf numFmtId="0" fontId="0" fillId="0" borderId="10" xfId="0" applyBorder="1" applyAlignment="1">
      <alignment horizontal="center" vertical="top"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42" xfId="0" applyBorder="1" applyAlignment="1">
      <alignment horizontal="center" vertical="center" wrapText="1"/>
    </xf>
    <xf numFmtId="0" fontId="0" fillId="0" borderId="0" xfId="0"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center" vertical="center"/>
    </xf>
    <xf numFmtId="0" fontId="0" fillId="0" borderId="38" xfId="0" applyBorder="1" applyAlignment="1">
      <alignment horizontal="center" vertical="center"/>
    </xf>
    <xf numFmtId="0" fontId="0" fillId="0" borderId="31" xfId="0" applyBorder="1" applyAlignment="1">
      <alignment horizontal="center" vertical="center"/>
    </xf>
    <xf numFmtId="49" fontId="0" fillId="0" borderId="12" xfId="0" applyNumberFormat="1" applyBorder="1" applyAlignment="1">
      <alignment horizontal="center" vertical="center"/>
    </xf>
    <xf numFmtId="49" fontId="0" fillId="0" borderId="11" xfId="0" applyNumberFormat="1" applyBorder="1" applyAlignment="1">
      <alignment horizontal="center" vertical="center"/>
    </xf>
    <xf numFmtId="0" fontId="0" fillId="0" borderId="12"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center" vertical="center"/>
    </xf>
    <xf numFmtId="0" fontId="0" fillId="0" borderId="11" xfId="0" applyBorder="1" applyAlignment="1">
      <alignment horizontal="center" vertical="center"/>
    </xf>
    <xf numFmtId="49" fontId="0" fillId="0" borderId="27" xfId="0" applyNumberFormat="1" applyBorder="1" applyAlignment="1">
      <alignment horizontal="center" vertical="center"/>
    </xf>
    <xf numFmtId="49" fontId="0" fillId="0" borderId="23" xfId="0" applyNumberFormat="1" applyBorder="1" applyAlignment="1">
      <alignment horizontal="center" vertical="center"/>
    </xf>
    <xf numFmtId="0" fontId="0" fillId="0" borderId="42"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165" fontId="0" fillId="0" borderId="12" xfId="0" applyNumberFormat="1" applyBorder="1" applyAlignment="1">
      <alignment horizontal="center" vertical="center" wrapText="1"/>
    </xf>
    <xf numFmtId="165" fontId="0" fillId="0" borderId="41" xfId="0" applyNumberFormat="1" applyBorder="1" applyAlignment="1">
      <alignment horizontal="center" vertical="center" wrapText="1"/>
    </xf>
    <xf numFmtId="165" fontId="0" fillId="0" borderId="0" xfId="0" applyNumberFormat="1" applyBorder="1" applyAlignment="1">
      <alignment horizontal="center" vertical="center" wrapText="1"/>
    </xf>
    <xf numFmtId="165" fontId="0" fillId="0" borderId="19" xfId="0" applyNumberFormat="1" applyBorder="1" applyAlignment="1">
      <alignment horizontal="center" vertical="center" wrapText="1"/>
    </xf>
    <xf numFmtId="49" fontId="0" fillId="0" borderId="42" xfId="0" applyNumberFormat="1" applyBorder="1" applyAlignment="1">
      <alignment horizontal="center" vertical="center" wrapText="1"/>
    </xf>
    <xf numFmtId="49" fontId="0" fillId="0" borderId="18" xfId="0" applyNumberFormat="1" applyBorder="1" applyAlignment="1">
      <alignment horizontal="center" vertical="center" wrapText="1"/>
    </xf>
    <xf numFmtId="165" fontId="0" fillId="0" borderId="14" xfId="0" applyNumberFormat="1" applyBorder="1" applyAlignment="1">
      <alignment horizontal="center" vertical="center" wrapText="1"/>
    </xf>
    <xf numFmtId="165" fontId="0" fillId="0" borderId="15" xfId="0" applyNumberFormat="1" applyBorder="1" applyAlignment="1">
      <alignment horizontal="center" vertical="center" wrapText="1"/>
    </xf>
    <xf numFmtId="165" fontId="0" fillId="0" borderId="10" xfId="0" applyNumberFormat="1" applyBorder="1" applyAlignment="1">
      <alignment horizontal="center" vertical="center" wrapText="1"/>
    </xf>
    <xf numFmtId="0" fontId="9" fillId="0" borderId="0" xfId="42" applyFont="1" applyAlignment="1" applyProtection="1">
      <alignment horizontal="center" vertical="center"/>
      <protection/>
    </xf>
    <xf numFmtId="0" fontId="39" fillId="0" borderId="14" xfId="42" applyBorder="1" applyAlignment="1" applyProtection="1">
      <alignment horizontal="center" vertical="top" wrapText="1"/>
      <protection/>
    </xf>
    <xf numFmtId="0" fontId="39" fillId="0" borderId="34" xfId="42" applyBorder="1" applyAlignment="1" applyProtection="1">
      <alignment horizontal="center" vertical="top" wrapText="1"/>
      <protection/>
    </xf>
    <xf numFmtId="164" fontId="0" fillId="0" borderId="14"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0" fillId="0" borderId="0" xfId="0" applyAlignment="1">
      <alignment horizontal="left" vertical="center" wrapText="1"/>
    </xf>
    <xf numFmtId="14" fontId="0" fillId="0" borderId="0" xfId="0" applyNumberFormat="1" applyFill="1" applyBorder="1" applyAlignment="1">
      <alignment horizontal="center" vertical="top" wrapText="1"/>
    </xf>
    <xf numFmtId="0" fontId="0" fillId="0" borderId="0" xfId="0" applyFill="1" applyBorder="1" applyAlignment="1">
      <alignment horizontal="center" vertical="center" wrapText="1"/>
    </xf>
    <xf numFmtId="2" fontId="0" fillId="0" borderId="14" xfId="0" applyNumberFormat="1" applyBorder="1" applyAlignment="1">
      <alignment horizontal="center" vertical="center" wrapText="1"/>
    </xf>
    <xf numFmtId="2" fontId="0" fillId="0" borderId="34" xfId="0" applyNumberFormat="1" applyBorder="1" applyAlignment="1">
      <alignment horizontal="center" vertical="center" wrapText="1"/>
    </xf>
    <xf numFmtId="0" fontId="43" fillId="0" borderId="0" xfId="0" applyFont="1" applyAlignment="1">
      <alignment horizontal="center"/>
    </xf>
    <xf numFmtId="49" fontId="0" fillId="0" borderId="0" xfId="0" applyNumberFormat="1" applyBorder="1" applyAlignment="1">
      <alignment horizontal="center" vertical="top" wrapText="1"/>
    </xf>
    <xf numFmtId="0" fontId="0" fillId="0" borderId="0" xfId="0" applyBorder="1" applyAlignment="1">
      <alignment horizontal="center" vertical="top" wrapText="1"/>
    </xf>
    <xf numFmtId="0" fontId="0" fillId="0" borderId="14" xfId="0" applyNumberFormat="1" applyBorder="1" applyAlignment="1">
      <alignment horizontal="center" vertical="center" wrapText="1"/>
    </xf>
    <xf numFmtId="0" fontId="0" fillId="0" borderId="34" xfId="0" applyNumberFormat="1" applyBorder="1" applyAlignment="1">
      <alignment horizontal="center" vertical="center" wrapText="1"/>
    </xf>
    <xf numFmtId="0" fontId="10" fillId="0" borderId="14" xfId="42" applyFont="1" applyBorder="1" applyAlignment="1" applyProtection="1">
      <alignment horizontal="center" vertical="top" wrapText="1"/>
      <protection/>
    </xf>
    <xf numFmtId="0" fontId="10" fillId="0" borderId="34" xfId="42" applyFont="1" applyBorder="1" applyAlignment="1" applyProtection="1">
      <alignment horizontal="center" vertical="top" wrapText="1"/>
      <protection/>
    </xf>
    <xf numFmtId="0" fontId="0" fillId="0" borderId="15" xfId="0" applyNumberFormat="1" applyBorder="1" applyAlignment="1">
      <alignment horizontal="center" vertical="center" wrapText="1"/>
    </xf>
    <xf numFmtId="0" fontId="39" fillId="0" borderId="0" xfId="42" applyBorder="1" applyAlignment="1" applyProtection="1">
      <alignment horizontal="left" vertical="center" wrapText="1"/>
      <protection/>
    </xf>
    <xf numFmtId="0" fontId="0" fillId="0" borderId="0" xfId="0" applyBorder="1" applyAlignment="1">
      <alignment horizontal="left" vertical="center" wrapText="1"/>
    </xf>
    <xf numFmtId="0" fontId="39" fillId="0" borderId="0" xfId="42" applyBorder="1" applyAlignment="1" applyProtection="1">
      <alignment horizontal="left" vertical="top" wrapText="1"/>
      <protection/>
    </xf>
    <xf numFmtId="0" fontId="0" fillId="0" borderId="0" xfId="0" applyBorder="1" applyAlignment="1">
      <alignment horizontal="left" vertical="top" wrapText="1"/>
    </xf>
    <xf numFmtId="0" fontId="39" fillId="0" borderId="0" xfId="42" applyAlignment="1" applyProtection="1">
      <alignment horizontal="left" vertical="center" wrapText="1"/>
      <protection/>
    </xf>
    <xf numFmtId="49" fontId="0" fillId="0" borderId="0" xfId="0" applyNumberFormat="1" applyBorder="1" applyAlignment="1">
      <alignment horizontal="center" vertical="center" wrapText="1"/>
    </xf>
    <xf numFmtId="0" fontId="39" fillId="0" borderId="14" xfId="42" applyBorder="1" applyAlignment="1" applyProtection="1">
      <alignment vertical="center" wrapText="1"/>
      <protection/>
    </xf>
    <xf numFmtId="0" fontId="39" fillId="0" borderId="34" xfId="42" applyBorder="1" applyAlignment="1" applyProtection="1">
      <alignment vertical="center" wrapText="1"/>
      <protection/>
    </xf>
    <xf numFmtId="0" fontId="0" fillId="0" borderId="14" xfId="0" applyNumberFormat="1" applyBorder="1" applyAlignment="1">
      <alignment horizontal="center" vertical="center"/>
    </xf>
    <xf numFmtId="0" fontId="0" fillId="0" borderId="15" xfId="0" applyNumberFormat="1" applyBorder="1" applyAlignment="1">
      <alignment horizontal="center" vertical="center"/>
    </xf>
    <xf numFmtId="0" fontId="0" fillId="0" borderId="34" xfId="0" applyNumberFormat="1" applyBorder="1" applyAlignment="1">
      <alignment horizontal="center" vertical="center"/>
    </xf>
    <xf numFmtId="0" fontId="39" fillId="0" borderId="15" xfId="42" applyBorder="1" applyAlignment="1" applyProtection="1">
      <alignment horizontal="center" vertical="top" wrapText="1"/>
      <protection/>
    </xf>
    <xf numFmtId="0" fontId="58" fillId="0" borderId="0" xfId="0" applyFont="1" applyBorder="1" applyAlignment="1">
      <alignment horizontal="center"/>
    </xf>
    <xf numFmtId="0" fontId="0" fillId="0" borderId="0" xfId="0" applyFont="1" applyBorder="1" applyAlignment="1">
      <alignment horizontal="center" vertical="center" wrapText="1"/>
    </xf>
    <xf numFmtId="0" fontId="59" fillId="0" borderId="0" xfId="0" applyFont="1" applyAlignment="1">
      <alignment horizontal="center" wrapText="1"/>
    </xf>
    <xf numFmtId="0" fontId="43" fillId="0" borderId="0" xfId="0" applyFont="1" applyBorder="1" applyAlignment="1">
      <alignment horizontal="center"/>
    </xf>
    <xf numFmtId="0" fontId="58" fillId="0" borderId="43" xfId="0" applyFont="1" applyBorder="1" applyAlignment="1">
      <alignment horizontal="left"/>
    </xf>
    <xf numFmtId="0" fontId="58" fillId="0" borderId="37" xfId="0" applyFont="1" applyBorder="1" applyAlignment="1">
      <alignment horizontal="left"/>
    </xf>
    <xf numFmtId="0" fontId="58" fillId="0" borderId="44" xfId="0" applyFont="1" applyBorder="1" applyAlignment="1">
      <alignment horizontal="left"/>
    </xf>
    <xf numFmtId="0" fontId="58" fillId="0" borderId="45" xfId="0" applyFont="1" applyBorder="1" applyAlignment="1">
      <alignment horizontal="left"/>
    </xf>
    <xf numFmtId="0" fontId="58" fillId="0" borderId="46" xfId="0" applyFont="1" applyBorder="1" applyAlignment="1">
      <alignment horizontal="left"/>
    </xf>
    <xf numFmtId="0" fontId="58" fillId="0" borderId="47" xfId="0" applyFont="1" applyBorder="1" applyAlignment="1">
      <alignment horizontal="left"/>
    </xf>
    <xf numFmtId="0" fontId="58" fillId="0" borderId="0" xfId="0" applyFont="1" applyBorder="1" applyAlignment="1">
      <alignment horizontal="left"/>
    </xf>
    <xf numFmtId="0" fontId="43" fillId="0" borderId="42" xfId="0" applyFont="1" applyBorder="1" applyAlignment="1">
      <alignment horizontal="center" vertical="center"/>
    </xf>
    <xf numFmtId="0" fontId="0" fillId="0" borderId="13" xfId="0" applyFill="1" applyBorder="1" applyAlignment="1">
      <alignment horizontal="center" vertical="center"/>
    </xf>
    <xf numFmtId="0" fontId="58" fillId="0" borderId="27" xfId="0" applyFont="1" applyBorder="1" applyAlignment="1">
      <alignment horizontal="center" vertical="top" wrapText="1"/>
    </xf>
    <xf numFmtId="0" fontId="58" fillId="0" borderId="10" xfId="0" applyFont="1" applyBorder="1" applyAlignment="1">
      <alignment horizontal="center" vertical="top" wrapText="1"/>
    </xf>
    <xf numFmtId="0" fontId="58" fillId="0" borderId="12" xfId="0" applyFont="1" applyBorder="1" applyAlignment="1">
      <alignment horizontal="center" vertical="top" wrapText="1"/>
    </xf>
    <xf numFmtId="0" fontId="58" fillId="0" borderId="11" xfId="0" applyFont="1" applyBorder="1" applyAlignment="1">
      <alignment horizontal="center" vertical="top" wrapText="1"/>
    </xf>
    <xf numFmtId="3" fontId="58" fillId="0" borderId="12" xfId="0" applyNumberFormat="1" applyFont="1" applyBorder="1" applyAlignment="1">
      <alignment horizontal="center" vertical="top" wrapText="1"/>
    </xf>
    <xf numFmtId="3" fontId="58" fillId="0" borderId="11" xfId="0" applyNumberFormat="1" applyFont="1" applyBorder="1" applyAlignment="1">
      <alignment horizontal="center" vertical="top" wrapText="1"/>
    </xf>
    <xf numFmtId="0" fontId="58" fillId="0" borderId="11" xfId="0" applyFont="1" applyBorder="1" applyAlignment="1">
      <alignment horizontal="center" vertical="top" wrapText="1"/>
    </xf>
    <xf numFmtId="0" fontId="58" fillId="0" borderId="13" xfId="0" applyFont="1" applyBorder="1" applyAlignment="1">
      <alignment horizontal="center" vertical="top" wrapText="1"/>
    </xf>
    <xf numFmtId="0" fontId="58" fillId="0" borderId="34" xfId="0" applyFont="1" applyBorder="1" applyAlignment="1">
      <alignment horizontal="center" vertical="top" wrapText="1"/>
    </xf>
    <xf numFmtId="3" fontId="58" fillId="0" borderId="34" xfId="0" applyNumberFormat="1" applyFont="1" applyBorder="1" applyAlignment="1">
      <alignment horizontal="center" vertical="top" wrapText="1"/>
    </xf>
    <xf numFmtId="0" fontId="43" fillId="0" borderId="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342900</xdr:colOff>
      <xdr:row>80</xdr:row>
      <xdr:rowOff>123825</xdr:rowOff>
    </xdr:from>
    <xdr:to>
      <xdr:col>5</xdr:col>
      <xdr:colOff>238125</xdr:colOff>
      <xdr:row>80</xdr:row>
      <xdr:rowOff>371475</xdr:rowOff>
    </xdr:to>
    <xdr:pic>
      <xdr:nvPicPr>
        <xdr:cNvPr id="1" name="Picture 3"/>
        <xdr:cNvPicPr preferRelativeResize="1">
          <a:picLocks noChangeAspect="1"/>
        </xdr:cNvPicPr>
      </xdr:nvPicPr>
      <xdr:blipFill>
        <a:blip r:embed="rId1"/>
        <a:stretch>
          <a:fillRect/>
        </a:stretch>
      </xdr:blipFill>
      <xdr:spPr>
        <a:xfrm>
          <a:off x="6057900" y="22383750"/>
          <a:ext cx="1952625" cy="247650"/>
        </a:xfrm>
        <a:prstGeom prst="rect">
          <a:avLst/>
        </a:prstGeom>
        <a:noFill/>
        <a:ln w="9525" cmpd="sng">
          <a:noFill/>
        </a:ln>
      </xdr:spPr>
    </xdr:pic>
    <xdr:clientData/>
  </xdr:twoCellAnchor>
  <xdr:twoCellAnchor>
    <xdr:from>
      <xdr:col>1</xdr:col>
      <xdr:colOff>4324350</xdr:colOff>
      <xdr:row>81</xdr:row>
      <xdr:rowOff>0</xdr:rowOff>
    </xdr:from>
    <xdr:to>
      <xdr:col>6</xdr:col>
      <xdr:colOff>561975</xdr:colOff>
      <xdr:row>81</xdr:row>
      <xdr:rowOff>504825</xdr:rowOff>
    </xdr:to>
    <xdr:pic>
      <xdr:nvPicPr>
        <xdr:cNvPr id="2" name="Picture 2"/>
        <xdr:cNvPicPr preferRelativeResize="1">
          <a:picLocks noChangeAspect="1"/>
        </xdr:cNvPicPr>
      </xdr:nvPicPr>
      <xdr:blipFill>
        <a:blip r:embed="rId2"/>
        <a:stretch>
          <a:fillRect/>
        </a:stretch>
      </xdr:blipFill>
      <xdr:spPr>
        <a:xfrm>
          <a:off x="4591050" y="22850475"/>
          <a:ext cx="4657725" cy="504825"/>
        </a:xfrm>
        <a:prstGeom prst="rect">
          <a:avLst/>
        </a:prstGeom>
        <a:noFill/>
        <a:ln w="9525" cmpd="sng">
          <a:noFill/>
        </a:ln>
      </xdr:spPr>
    </xdr:pic>
    <xdr:clientData/>
  </xdr:twoCellAnchor>
  <xdr:twoCellAnchor>
    <xdr:from>
      <xdr:col>2</xdr:col>
      <xdr:colOff>28575</xdr:colOff>
      <xdr:row>82</xdr:row>
      <xdr:rowOff>152400</xdr:rowOff>
    </xdr:from>
    <xdr:to>
      <xdr:col>6</xdr:col>
      <xdr:colOff>571500</xdr:colOff>
      <xdr:row>82</xdr:row>
      <xdr:rowOff>657225</xdr:rowOff>
    </xdr:to>
    <xdr:pic>
      <xdr:nvPicPr>
        <xdr:cNvPr id="3" name="Picture 1"/>
        <xdr:cNvPicPr preferRelativeResize="1">
          <a:picLocks noChangeAspect="1"/>
        </xdr:cNvPicPr>
      </xdr:nvPicPr>
      <xdr:blipFill>
        <a:blip r:embed="rId3"/>
        <a:stretch>
          <a:fillRect/>
        </a:stretch>
      </xdr:blipFill>
      <xdr:spPr>
        <a:xfrm>
          <a:off x="4619625" y="23526750"/>
          <a:ext cx="4638675"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50;&#1072;&#1089;&#1082;&#1072;&#1076;-&#1069;&#1085;&#1077;&#1088;&#1075;&#1086;&#1089;&#1077;&#1090;&#1100;\&#1050;&#1086;&#1090;&#1077;&#1083;\46-&#1101;&#1089;\2015\&#1050;&#1072;&#1083;&#1091;&#1075;&#1072;\46EP.ST%20%20%202015%20%20(%20(v2.0)%20&#1050;&#1072;&#1083;&#1091;&#1075;&#107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0;&#1072;&#1089;&#1082;&#1072;&#1076;-&#1069;&#1085;&#1077;&#1088;&#1075;&#1086;&#1089;&#1077;&#1090;&#1100;\&#1050;&#1086;&#1090;&#1077;&#1083;\46-&#1101;&#1089;\2014\&#1050;&#1072;&#1083;&#1091;&#1075;&#1072;\46EP.ST%202014%20&#1075;&#1086;&#1076;%20&#1050;&#1072;&#1083;&#1091;&#1075;&#1072;(v2.0)&#1076;&#1083;&#1103;%20&#1086;&#1090;&#1087;&#10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gion"/>
      <sheetName val="modfrmReestr"/>
      <sheetName val="modfrmCheckUpdates"/>
      <sheetName val="modReestr"/>
      <sheetName val="modListProv"/>
      <sheetName val="modUpdTemplMain"/>
      <sheetName val="modDoubleClick"/>
      <sheetName val="modHyperlink"/>
      <sheetName val="modfrmDateChoose"/>
    </sheetNames>
    <sheetDataSet>
      <sheetData sheetId="3">
        <row r="15">
          <cell r="G15">
            <v>25591.856</v>
          </cell>
          <cell r="I15">
            <v>51548.54</v>
          </cell>
        </row>
        <row r="24">
          <cell r="G24">
            <v>20117.472999999998</v>
          </cell>
          <cell r="I24">
            <v>36546.632000000005</v>
          </cell>
          <cell r="J24">
            <v>17541.437</v>
          </cell>
        </row>
        <row r="33">
          <cell r="I33">
            <v>2595.877</v>
          </cell>
          <cell r="J33">
            <v>608.91</v>
          </cell>
        </row>
        <row r="37">
          <cell r="G37">
            <v>4.526</v>
          </cell>
          <cell r="I37">
            <v>9.116</v>
          </cell>
          <cell r="J37">
            <v>0.048</v>
          </cell>
        </row>
        <row r="46">
          <cell r="G46">
            <v>3.557</v>
          </cell>
          <cell r="I46">
            <v>6.463</v>
          </cell>
          <cell r="J46">
            <v>3.1020000000000003</v>
          </cell>
        </row>
        <row r="55">
          <cell r="I55">
            <v>0.459</v>
          </cell>
          <cell r="J55">
            <v>0.108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gion"/>
      <sheetName val="modfrmReestr"/>
      <sheetName val="modfrmCheckUpdates"/>
      <sheetName val="modReestr"/>
      <sheetName val="modListProv"/>
      <sheetName val="modUpdTemplMain"/>
      <sheetName val="modDoubleClick"/>
      <sheetName val="modHyperlink"/>
      <sheetName val="modfrmDateChoos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4.xml.rels><?xml version="1.0" encoding="utf-8" standalone="yes"?><Relationships xmlns="http://schemas.openxmlformats.org/package/2006/relationships"><Relationship Id="rId1" Type="http://schemas.openxmlformats.org/officeDocument/2006/relationships/hyperlink" Target="consultantplus://offline/ref=58109D665B86212774280ADB8C2C2AEEC5E9F811E593B33DF5D1490C4B187B625236FA12143CDDFDS7M4J" TargetMode="External" /><Relationship Id="rId2" Type="http://schemas.openxmlformats.org/officeDocument/2006/relationships/hyperlink" Target="consultantplus://offline/ref=58109D665B86212774280ADB8C2C2AEEC5E9F811E593B33DF5D1490C4B187B625236FA12143CD0F4S7M7J" TargetMode="External" /><Relationship Id="rId3" Type="http://schemas.openxmlformats.org/officeDocument/2006/relationships/hyperlink" Target="consultantplus://offline/ref=58109D665B86212774280ADB8C2C2AEEC5E9F811E593B33DF5D1490C4B187B625236FA12143DD9FCS7M5J" TargetMode="External" /><Relationship Id="rId4" Type="http://schemas.openxmlformats.org/officeDocument/2006/relationships/hyperlink" Target="consultantplus://offline/ref=58109D665B86212774280ADB8C2C2AEEC5E9F811E593B33DF5D1490C4B187B625236FA12143DD9F8S7M2J" TargetMode="External" /><Relationship Id="rId5" Type="http://schemas.openxmlformats.org/officeDocument/2006/relationships/hyperlink" Target="consultantplus://offline/ref=58109D665B86212774280ADB8C2C2AEEC5E9F811E593B33DF5D1490C4B187B625236FA12143DD9F8S7M5J" TargetMode="External" /><Relationship Id="rId6" Type="http://schemas.openxmlformats.org/officeDocument/2006/relationships/hyperlink" Target="consultantplus://offline/ref=58109D665B86212774280ADB8C2C2AEEC5E9F811E593B33DF5D1490C4B187B625236FA12143CD1FES7M6J" TargetMode="External" /><Relationship Id="rId7" Type="http://schemas.openxmlformats.org/officeDocument/2006/relationships/hyperlink" Target="consultantplus://offline/ref=58109D665B86212774280ADB8C2C2AEEC5E9F811E593B33DF5D1490C4B187B625236FA12143CDEFBS7M2J" TargetMode="External" /><Relationship Id="rId8" Type="http://schemas.openxmlformats.org/officeDocument/2006/relationships/hyperlink" Target="consultantplus://offline/ref=58109D665B86212774280ADB8C2C2AEEC5EDFA1CE39BEE37FD88450ES4MCJ"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www.kaskadenergoset.ru/polozhenie_o_zakupke" TargetMode="External" /><Relationship Id="rId2" Type="http://schemas.openxmlformats.org/officeDocument/2006/relationships/printerSettings" Target="../printerSettings/printerSettings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41"/>
  <sheetViews>
    <sheetView zoomScalePageLayoutView="0" workbookViewId="0" topLeftCell="A4">
      <selection activeCell="P13" sqref="P13"/>
    </sheetView>
  </sheetViews>
  <sheetFormatPr defaultColWidth="9.140625" defaultRowHeight="15"/>
  <cols>
    <col min="1" max="1" width="5.8515625" style="0" customWidth="1"/>
    <col min="2" max="2" width="31.57421875" style="0" customWidth="1"/>
    <col min="3" max="3" width="12.28125" style="0" customWidth="1"/>
    <col min="4" max="4" width="9.28125" style="0" bestFit="1" customWidth="1"/>
    <col min="5" max="5" width="9.140625" style="0" customWidth="1"/>
    <col min="6" max="6" width="9.28125" style="0" bestFit="1" customWidth="1"/>
    <col min="7" max="7" width="9.57421875" style="0" bestFit="1" customWidth="1"/>
    <col min="8" max="8" width="9.140625" style="0" customWidth="1"/>
    <col min="9" max="11" width="9.57421875" style="0" bestFit="1" customWidth="1"/>
  </cols>
  <sheetData>
    <row r="1" ht="15">
      <c r="K1" s="79" t="s">
        <v>135</v>
      </c>
    </row>
    <row r="2" spans="1:11" ht="15">
      <c r="A2" s="190" t="s">
        <v>30</v>
      </c>
      <c r="B2" s="190"/>
      <c r="C2" s="190"/>
      <c r="D2" s="190"/>
      <c r="E2" s="190"/>
      <c r="F2" s="190"/>
      <c r="G2" s="190"/>
      <c r="H2" s="190"/>
      <c r="I2" s="190"/>
      <c r="J2" s="190"/>
      <c r="K2" s="190"/>
    </row>
    <row r="3" spans="1:11" ht="15">
      <c r="A3" s="190" t="s">
        <v>29</v>
      </c>
      <c r="B3" s="190"/>
      <c r="C3" s="190"/>
      <c r="D3" s="190"/>
      <c r="E3" s="190"/>
      <c r="F3" s="190"/>
      <c r="G3" s="190"/>
      <c r="H3" s="190"/>
      <c r="I3" s="190"/>
      <c r="J3" s="190"/>
      <c r="K3" s="190"/>
    </row>
    <row r="4" ht="15.75" thickBot="1">
      <c r="A4" s="6"/>
    </row>
    <row r="5" spans="1:11" ht="15.75" thickBot="1">
      <c r="A5" s="175" t="s">
        <v>28</v>
      </c>
      <c r="B5" s="176"/>
      <c r="C5" s="177"/>
      <c r="D5" s="167" t="s">
        <v>27</v>
      </c>
      <c r="E5" s="191"/>
      <c r="F5" s="191"/>
      <c r="G5" s="191"/>
      <c r="H5" s="191"/>
      <c r="I5" s="191"/>
      <c r="J5" s="191"/>
      <c r="K5" s="192"/>
    </row>
    <row r="6" spans="1:12" ht="16.5" thickBot="1">
      <c r="A6" s="175" t="s">
        <v>26</v>
      </c>
      <c r="B6" s="176"/>
      <c r="C6" s="177"/>
      <c r="D6" s="193" t="s">
        <v>25</v>
      </c>
      <c r="E6" s="194"/>
      <c r="F6" s="194"/>
      <c r="G6" s="194"/>
      <c r="H6" s="194"/>
      <c r="I6" s="194"/>
      <c r="J6" s="194"/>
      <c r="K6" s="195"/>
      <c r="L6" s="5"/>
    </row>
    <row r="7" spans="1:11" ht="15.75" thickBot="1">
      <c r="A7" s="178" t="s">
        <v>24</v>
      </c>
      <c r="B7" s="179"/>
      <c r="C7" s="180"/>
      <c r="D7" s="196" t="s">
        <v>42</v>
      </c>
      <c r="E7" s="197"/>
      <c r="F7" s="197"/>
      <c r="G7" s="197"/>
      <c r="H7" s="197"/>
      <c r="I7" s="197"/>
      <c r="J7" s="197"/>
      <c r="K7" s="198"/>
    </row>
    <row r="8" spans="1:11" ht="30" customHeight="1" thickBot="1">
      <c r="A8" s="161" t="s">
        <v>259</v>
      </c>
      <c r="B8" s="162"/>
      <c r="C8" s="162"/>
      <c r="D8" s="162"/>
      <c r="E8" s="162"/>
      <c r="F8" s="162"/>
      <c r="G8" s="162"/>
      <c r="H8" s="162"/>
      <c r="I8" s="162"/>
      <c r="J8" s="162"/>
      <c r="K8" s="163"/>
    </row>
    <row r="9" spans="1:11" ht="30" customHeight="1" thickBot="1">
      <c r="A9" s="161" t="s">
        <v>23</v>
      </c>
      <c r="B9" s="162"/>
      <c r="C9" s="162"/>
      <c r="D9" s="162"/>
      <c r="E9" s="163"/>
      <c r="F9" s="167" t="s">
        <v>43</v>
      </c>
      <c r="G9" s="168"/>
      <c r="H9" s="168"/>
      <c r="I9" s="168"/>
      <c r="J9" s="168"/>
      <c r="K9" s="169"/>
    </row>
    <row r="10" spans="1:11" ht="15.75" customHeight="1" thickBot="1">
      <c r="A10" s="181" t="s">
        <v>22</v>
      </c>
      <c r="B10" s="182"/>
      <c r="C10" s="182"/>
      <c r="D10" s="182"/>
      <c r="E10" s="183"/>
      <c r="F10" s="167" t="s">
        <v>21</v>
      </c>
      <c r="G10" s="168"/>
      <c r="H10" s="169"/>
      <c r="I10" s="167" t="s">
        <v>20</v>
      </c>
      <c r="J10" s="168"/>
      <c r="K10" s="169"/>
    </row>
    <row r="11" spans="1:11" ht="15.75" customHeight="1" thickBot="1">
      <c r="A11" s="184"/>
      <c r="B11" s="185"/>
      <c r="C11" s="185"/>
      <c r="D11" s="185"/>
      <c r="E11" s="186"/>
      <c r="F11" s="199">
        <v>42367</v>
      </c>
      <c r="G11" s="200"/>
      <c r="H11" s="201"/>
      <c r="I11" s="167" t="s">
        <v>260</v>
      </c>
      <c r="J11" s="168"/>
      <c r="K11" s="169"/>
    </row>
    <row r="12" spans="1:11" ht="47.25" customHeight="1" thickBot="1">
      <c r="A12" s="175" t="s">
        <v>19</v>
      </c>
      <c r="B12" s="176"/>
      <c r="C12" s="176"/>
      <c r="D12" s="176"/>
      <c r="E12" s="177"/>
      <c r="F12" s="202" t="s">
        <v>261</v>
      </c>
      <c r="G12" s="203"/>
      <c r="H12" s="203"/>
      <c r="I12" s="203"/>
      <c r="J12" s="203"/>
      <c r="K12" s="204"/>
    </row>
    <row r="13" spans="1:11" ht="15.75" thickBot="1">
      <c r="A13" s="187" t="s">
        <v>18</v>
      </c>
      <c r="B13" s="188"/>
      <c r="C13" s="188"/>
      <c r="D13" s="188"/>
      <c r="E13" s="188"/>
      <c r="F13" s="188"/>
      <c r="G13" s="188"/>
      <c r="H13" s="188"/>
      <c r="I13" s="188"/>
      <c r="J13" s="188"/>
      <c r="K13" s="189"/>
    </row>
    <row r="14" spans="1:11" ht="15.75" customHeight="1" thickBot="1">
      <c r="A14" s="172" t="s">
        <v>17</v>
      </c>
      <c r="B14" s="172" t="s">
        <v>16</v>
      </c>
      <c r="C14" s="172" t="s">
        <v>15</v>
      </c>
      <c r="D14" s="164" t="s">
        <v>252</v>
      </c>
      <c r="E14" s="165"/>
      <c r="F14" s="165"/>
      <c r="G14" s="166"/>
      <c r="H14" s="164" t="s">
        <v>253</v>
      </c>
      <c r="I14" s="165"/>
      <c r="J14" s="165"/>
      <c r="K14" s="166"/>
    </row>
    <row r="15" spans="1:11" ht="15.75" customHeight="1" thickBot="1">
      <c r="A15" s="173"/>
      <c r="B15" s="173"/>
      <c r="C15" s="173"/>
      <c r="D15" s="164" t="s">
        <v>14</v>
      </c>
      <c r="E15" s="165"/>
      <c r="F15" s="165"/>
      <c r="G15" s="166"/>
      <c r="H15" s="164" t="s">
        <v>14</v>
      </c>
      <c r="I15" s="165"/>
      <c r="J15" s="165"/>
      <c r="K15" s="166"/>
    </row>
    <row r="16" spans="1:11" ht="15.75" thickBot="1">
      <c r="A16" s="174"/>
      <c r="B16" s="174"/>
      <c r="C16" s="174"/>
      <c r="D16" s="8" t="s">
        <v>13</v>
      </c>
      <c r="E16" s="13" t="s">
        <v>12</v>
      </c>
      <c r="F16" s="8" t="s">
        <v>11</v>
      </c>
      <c r="G16" s="8" t="s">
        <v>10</v>
      </c>
      <c r="H16" s="14" t="s">
        <v>13</v>
      </c>
      <c r="I16" s="13" t="s">
        <v>12</v>
      </c>
      <c r="J16" s="8" t="s">
        <v>11</v>
      </c>
      <c r="K16" s="8" t="s">
        <v>10</v>
      </c>
    </row>
    <row r="17" spans="1:11" ht="15.75" thickBot="1">
      <c r="A17" s="9">
        <v>1</v>
      </c>
      <c r="B17" s="3">
        <v>2</v>
      </c>
      <c r="C17" s="3">
        <v>3</v>
      </c>
      <c r="D17" s="8">
        <v>4</v>
      </c>
      <c r="E17" s="13">
        <v>5</v>
      </c>
      <c r="F17" s="8">
        <v>6</v>
      </c>
      <c r="G17" s="8">
        <v>7</v>
      </c>
      <c r="H17" s="14">
        <v>8</v>
      </c>
      <c r="I17" s="9">
        <v>9</v>
      </c>
      <c r="J17" s="8">
        <v>10</v>
      </c>
      <c r="K17" s="8">
        <v>11</v>
      </c>
    </row>
    <row r="18" spans="1:11" ht="15.75" thickBot="1">
      <c r="A18" s="9">
        <v>1</v>
      </c>
      <c r="B18" s="161" t="s">
        <v>9</v>
      </c>
      <c r="C18" s="162"/>
      <c r="D18" s="162"/>
      <c r="E18" s="162"/>
      <c r="F18" s="162"/>
      <c r="G18" s="162"/>
      <c r="H18" s="162"/>
      <c r="I18" s="162"/>
      <c r="J18" s="162"/>
      <c r="K18" s="163"/>
    </row>
    <row r="19" spans="1:11" ht="15.75" thickBot="1">
      <c r="A19" s="10" t="s">
        <v>32</v>
      </c>
      <c r="B19" s="7" t="s">
        <v>8</v>
      </c>
      <c r="C19" s="8" t="s">
        <v>0</v>
      </c>
      <c r="D19">
        <v>1.57775</v>
      </c>
      <c r="E19" s="21">
        <v>2.22337</v>
      </c>
      <c r="F19">
        <v>2.45371</v>
      </c>
      <c r="G19" s="21">
        <v>3.13611</v>
      </c>
      <c r="H19">
        <v>1.70397</v>
      </c>
      <c r="I19" s="21">
        <v>2.40124</v>
      </c>
      <c r="J19">
        <v>2.65001</v>
      </c>
      <c r="K19" s="21">
        <v>3.387</v>
      </c>
    </row>
    <row r="20" spans="1:11" ht="15.75" thickBot="1">
      <c r="A20" s="10" t="s">
        <v>31</v>
      </c>
      <c r="B20" s="161" t="s">
        <v>7</v>
      </c>
      <c r="C20" s="162"/>
      <c r="D20" s="162"/>
      <c r="E20" s="162"/>
      <c r="F20" s="162"/>
      <c r="G20" s="162"/>
      <c r="H20" s="162"/>
      <c r="I20" s="162"/>
      <c r="J20" s="162"/>
      <c r="K20" s="163"/>
    </row>
    <row r="21" spans="1:11" ht="30.75" thickBot="1">
      <c r="A21" s="10" t="s">
        <v>33</v>
      </c>
      <c r="B21" s="7" t="s">
        <v>6</v>
      </c>
      <c r="C21" s="114" t="s">
        <v>262</v>
      </c>
      <c r="D21" s="116">
        <v>867304.3</v>
      </c>
      <c r="E21" s="117">
        <v>1161103.74</v>
      </c>
      <c r="F21" s="116">
        <v>1251428.67</v>
      </c>
      <c r="G21" s="22">
        <v>1189107.71</v>
      </c>
      <c r="H21" s="117">
        <v>932352.12</v>
      </c>
      <c r="I21" s="117">
        <v>1248186.52</v>
      </c>
      <c r="J21" s="22">
        <v>1345285.82</v>
      </c>
      <c r="K21" s="22">
        <v>1666274.93</v>
      </c>
    </row>
    <row r="22" spans="1:11" ht="45.75" thickBot="1">
      <c r="A22" s="39" t="s">
        <v>34</v>
      </c>
      <c r="B22" s="106" t="s">
        <v>5</v>
      </c>
      <c r="C22" s="103" t="s">
        <v>255</v>
      </c>
      <c r="D22" s="22">
        <v>122.03</v>
      </c>
      <c r="E22" s="110">
        <v>285.07</v>
      </c>
      <c r="F22" s="22">
        <v>363.87</v>
      </c>
      <c r="G22" s="110">
        <v>679.94</v>
      </c>
      <c r="H22" s="22">
        <v>126.91</v>
      </c>
      <c r="I22" s="22">
        <v>296.47</v>
      </c>
      <c r="J22" s="110">
        <v>378.42</v>
      </c>
      <c r="K22" s="22">
        <v>707.14</v>
      </c>
    </row>
    <row r="23" spans="1:11" ht="15.75" thickBot="1">
      <c r="A23" s="115"/>
      <c r="B23" s="120"/>
      <c r="C23" s="111"/>
      <c r="D23" s="82"/>
      <c r="E23" s="82"/>
      <c r="F23" s="82"/>
      <c r="G23" s="82"/>
      <c r="H23" s="82"/>
      <c r="I23" s="82"/>
      <c r="J23" s="82"/>
      <c r="K23" s="82"/>
    </row>
    <row r="24" spans="1:11" ht="15.75" customHeight="1" thickBot="1">
      <c r="A24" s="39" t="s">
        <v>100</v>
      </c>
      <c r="B24" s="161" t="s">
        <v>4</v>
      </c>
      <c r="C24" s="162"/>
      <c r="D24" s="162"/>
      <c r="E24" s="162"/>
      <c r="F24" s="162"/>
      <c r="G24" s="162"/>
      <c r="H24" s="162"/>
      <c r="I24" s="162"/>
      <c r="J24" s="162"/>
      <c r="K24" s="163"/>
    </row>
    <row r="25" spans="1:11" ht="15.75" thickBot="1">
      <c r="A25" s="10"/>
      <c r="B25" s="7" t="s">
        <v>1</v>
      </c>
      <c r="C25" s="8" t="s">
        <v>0</v>
      </c>
      <c r="D25" s="167" t="s">
        <v>41</v>
      </c>
      <c r="E25" s="168"/>
      <c r="F25" s="168"/>
      <c r="G25" s="169"/>
      <c r="H25" s="167" t="s">
        <v>41</v>
      </c>
      <c r="I25" s="168"/>
      <c r="J25" s="168"/>
      <c r="K25" s="169"/>
    </row>
    <row r="26" spans="1:11" ht="15.75" customHeight="1" thickBot="1">
      <c r="A26" s="10"/>
      <c r="B26" s="161" t="s">
        <v>4</v>
      </c>
      <c r="C26" s="162"/>
      <c r="D26" s="162"/>
      <c r="E26" s="162"/>
      <c r="F26" s="162"/>
      <c r="G26" s="162"/>
      <c r="H26" s="162"/>
      <c r="I26" s="162"/>
      <c r="J26" s="162"/>
      <c r="K26" s="163"/>
    </row>
    <row r="27" spans="1:11" ht="15.75" customHeight="1" thickBot="1">
      <c r="A27" s="170" t="s">
        <v>32</v>
      </c>
      <c r="B27" s="161" t="s">
        <v>263</v>
      </c>
      <c r="C27" s="162"/>
      <c r="D27" s="162"/>
      <c r="E27" s="162"/>
      <c r="F27" s="162"/>
      <c r="G27" s="162"/>
      <c r="H27" s="162"/>
      <c r="I27" s="162"/>
      <c r="J27" s="162"/>
      <c r="K27" s="163"/>
    </row>
    <row r="28" spans="1:11" ht="15.75" thickBot="1">
      <c r="A28" s="171"/>
      <c r="B28" s="7" t="s">
        <v>1</v>
      </c>
      <c r="C28" s="8" t="s">
        <v>0</v>
      </c>
      <c r="D28" s="164">
        <v>1.82136</v>
      </c>
      <c r="E28" s="165"/>
      <c r="F28" s="165"/>
      <c r="G28" s="166"/>
      <c r="H28" s="164">
        <v>1.95831</v>
      </c>
      <c r="I28" s="165"/>
      <c r="J28" s="165"/>
      <c r="K28" s="166"/>
    </row>
    <row r="29" spans="1:11" ht="30" customHeight="1" thickBot="1">
      <c r="A29" s="170" t="s">
        <v>31</v>
      </c>
      <c r="B29" s="161" t="s">
        <v>3</v>
      </c>
      <c r="C29" s="162"/>
      <c r="D29" s="162"/>
      <c r="E29" s="162"/>
      <c r="F29" s="162"/>
      <c r="G29" s="162"/>
      <c r="H29" s="162"/>
      <c r="I29" s="162"/>
      <c r="J29" s="162"/>
      <c r="K29" s="163"/>
    </row>
    <row r="30" spans="1:11" ht="15.75" thickBot="1">
      <c r="A30" s="171"/>
      <c r="B30" s="7" t="s">
        <v>1</v>
      </c>
      <c r="C30" s="8" t="s">
        <v>0</v>
      </c>
      <c r="D30" s="167">
        <v>0.82135</v>
      </c>
      <c r="E30" s="168"/>
      <c r="F30" s="168"/>
      <c r="G30" s="169"/>
      <c r="H30" s="167">
        <v>0.88204</v>
      </c>
      <c r="I30" s="168"/>
      <c r="J30" s="168"/>
      <c r="K30" s="169"/>
    </row>
    <row r="31" spans="1:11" ht="15.75" customHeight="1" thickBot="1">
      <c r="A31" s="170" t="s">
        <v>264</v>
      </c>
      <c r="B31" s="161" t="s">
        <v>2</v>
      </c>
      <c r="C31" s="162"/>
      <c r="D31" s="162"/>
      <c r="E31" s="162"/>
      <c r="F31" s="162"/>
      <c r="G31" s="162"/>
      <c r="H31" s="162"/>
      <c r="I31" s="162"/>
      <c r="J31" s="162"/>
      <c r="K31" s="163"/>
    </row>
    <row r="32" spans="1:11" ht="15.75" thickBot="1">
      <c r="A32" s="171"/>
      <c r="B32" s="7" t="s">
        <v>1</v>
      </c>
      <c r="C32" s="8" t="s">
        <v>0</v>
      </c>
      <c r="D32" s="167">
        <v>0.82137</v>
      </c>
      <c r="E32" s="168"/>
      <c r="F32" s="168"/>
      <c r="G32" s="169"/>
      <c r="H32" s="167">
        <v>0.88204</v>
      </c>
      <c r="I32" s="168"/>
      <c r="J32" s="168"/>
      <c r="K32" s="169"/>
    </row>
    <row r="33" spans="1:11" ht="15.75" thickBot="1">
      <c r="A33" s="105" t="s">
        <v>265</v>
      </c>
      <c r="B33" s="158" t="s">
        <v>266</v>
      </c>
      <c r="C33" s="159"/>
      <c r="D33" s="159"/>
      <c r="E33" s="159"/>
      <c r="F33" s="159"/>
      <c r="G33" s="159"/>
      <c r="H33" s="159"/>
      <c r="I33" s="159"/>
      <c r="J33" s="159"/>
      <c r="K33" s="160"/>
    </row>
    <row r="34" spans="1:13" ht="75.75" customHeight="1" thickBot="1">
      <c r="A34" s="170" t="s">
        <v>267</v>
      </c>
      <c r="B34" s="209" t="s">
        <v>273</v>
      </c>
      <c r="C34" s="210"/>
      <c r="D34" s="210"/>
      <c r="E34" s="210"/>
      <c r="F34" s="210"/>
      <c r="G34" s="210"/>
      <c r="H34" s="210"/>
      <c r="I34" s="210"/>
      <c r="J34" s="210"/>
      <c r="K34" s="211"/>
      <c r="M34" s="118"/>
    </row>
    <row r="35" spans="1:11" ht="45" customHeight="1" thickBot="1">
      <c r="A35" s="208"/>
      <c r="B35" s="119" t="s">
        <v>268</v>
      </c>
      <c r="C35" s="107" t="s">
        <v>0</v>
      </c>
      <c r="D35" s="212">
        <v>1.82132</v>
      </c>
      <c r="E35" s="213"/>
      <c r="F35" s="213"/>
      <c r="G35" s="214"/>
      <c r="H35" s="212">
        <v>1.95831</v>
      </c>
      <c r="I35" s="213"/>
      <c r="J35" s="213"/>
      <c r="K35" s="214"/>
    </row>
    <row r="36" spans="1:11" ht="63" customHeight="1" thickBot="1">
      <c r="A36" s="170" t="s">
        <v>269</v>
      </c>
      <c r="B36" s="161" t="s">
        <v>272</v>
      </c>
      <c r="C36" s="162"/>
      <c r="D36" s="162"/>
      <c r="E36" s="162"/>
      <c r="F36" s="162"/>
      <c r="G36" s="162"/>
      <c r="H36" s="162"/>
      <c r="I36" s="162"/>
      <c r="J36" s="162"/>
      <c r="K36" s="163"/>
    </row>
    <row r="37" spans="1:11" ht="45.75" thickBot="1">
      <c r="A37" s="171"/>
      <c r="B37" s="23" t="s">
        <v>268</v>
      </c>
      <c r="C37" s="108" t="s">
        <v>0</v>
      </c>
      <c r="D37" s="205">
        <v>1.82132</v>
      </c>
      <c r="E37" s="206"/>
      <c r="F37" s="206"/>
      <c r="G37" s="207"/>
      <c r="H37" s="205">
        <v>1.95831</v>
      </c>
      <c r="I37" s="206"/>
      <c r="J37" s="206"/>
      <c r="K37" s="207"/>
    </row>
    <row r="38" spans="1:11" ht="48" customHeight="1" thickBot="1">
      <c r="A38" s="170" t="s">
        <v>270</v>
      </c>
      <c r="B38" s="161" t="s">
        <v>271</v>
      </c>
      <c r="C38" s="162"/>
      <c r="D38" s="162"/>
      <c r="E38" s="162"/>
      <c r="F38" s="162"/>
      <c r="G38" s="162"/>
      <c r="H38" s="162"/>
      <c r="I38" s="162"/>
      <c r="J38" s="162"/>
      <c r="K38" s="163"/>
    </row>
    <row r="39" spans="1:11" ht="45.75" thickBot="1">
      <c r="A39" s="171"/>
      <c r="B39" s="23" t="s">
        <v>268</v>
      </c>
      <c r="C39" s="108" t="s">
        <v>0</v>
      </c>
      <c r="D39" s="205">
        <v>0.82132</v>
      </c>
      <c r="E39" s="206"/>
      <c r="F39" s="206"/>
      <c r="G39" s="207"/>
      <c r="H39" s="167">
        <v>0.88204</v>
      </c>
      <c r="I39" s="168"/>
      <c r="J39" s="168"/>
      <c r="K39" s="169"/>
    </row>
    <row r="40" spans="1:11" ht="104.25" customHeight="1" thickBot="1">
      <c r="A40" s="170" t="s">
        <v>274</v>
      </c>
      <c r="B40" s="161" t="s">
        <v>275</v>
      </c>
      <c r="C40" s="162"/>
      <c r="D40" s="162"/>
      <c r="E40" s="162"/>
      <c r="F40" s="162"/>
      <c r="G40" s="162"/>
      <c r="H40" s="162"/>
      <c r="I40" s="162"/>
      <c r="J40" s="162"/>
      <c r="K40" s="163"/>
    </row>
    <row r="41" spans="1:11" ht="45.75" thickBot="1">
      <c r="A41" s="171"/>
      <c r="B41" s="23" t="s">
        <v>268</v>
      </c>
      <c r="C41" s="108" t="s">
        <v>0</v>
      </c>
      <c r="D41" s="205">
        <v>1.82132</v>
      </c>
      <c r="E41" s="206"/>
      <c r="F41" s="206"/>
      <c r="G41" s="207"/>
      <c r="H41" s="205">
        <v>1.95831</v>
      </c>
      <c r="I41" s="206"/>
      <c r="J41" s="206"/>
      <c r="K41" s="207"/>
    </row>
  </sheetData>
  <sheetProtection/>
  <mergeCells count="61">
    <mergeCell ref="H37:K37"/>
    <mergeCell ref="B36:K36"/>
    <mergeCell ref="B38:K38"/>
    <mergeCell ref="D39:G39"/>
    <mergeCell ref="H39:K39"/>
    <mergeCell ref="D35:G35"/>
    <mergeCell ref="H35:K35"/>
    <mergeCell ref="D25:G25"/>
    <mergeCell ref="H25:K25"/>
    <mergeCell ref="A40:A41"/>
    <mergeCell ref="B40:K40"/>
    <mergeCell ref="D41:G41"/>
    <mergeCell ref="H41:K41"/>
    <mergeCell ref="A34:A35"/>
    <mergeCell ref="B34:K34"/>
    <mergeCell ref="A36:A37"/>
    <mergeCell ref="D37:G37"/>
    <mergeCell ref="D14:G14"/>
    <mergeCell ref="H14:K14"/>
    <mergeCell ref="D15:G15"/>
    <mergeCell ref="H15:K15"/>
    <mergeCell ref="B18:K18"/>
    <mergeCell ref="B24:K24"/>
    <mergeCell ref="B26:K26"/>
    <mergeCell ref="A2:K2"/>
    <mergeCell ref="A3:K3"/>
    <mergeCell ref="D5:K5"/>
    <mergeCell ref="D6:K6"/>
    <mergeCell ref="D7:K7"/>
    <mergeCell ref="I10:K10"/>
    <mergeCell ref="F11:H11"/>
    <mergeCell ref="I11:K11"/>
    <mergeCell ref="F12:K12"/>
    <mergeCell ref="A38:A39"/>
    <mergeCell ref="A5:C5"/>
    <mergeCell ref="A6:C6"/>
    <mergeCell ref="A7:C7"/>
    <mergeCell ref="A9:E9"/>
    <mergeCell ref="A10:E11"/>
    <mergeCell ref="A12:E12"/>
    <mergeCell ref="A13:K13"/>
    <mergeCell ref="A14:A16"/>
    <mergeCell ref="B14:B16"/>
    <mergeCell ref="A31:A32"/>
    <mergeCell ref="D32:G32"/>
    <mergeCell ref="H32:K32"/>
    <mergeCell ref="A27:A28"/>
    <mergeCell ref="A29:A30"/>
    <mergeCell ref="A8:K8"/>
    <mergeCell ref="F9:K9"/>
    <mergeCell ref="F10:H10"/>
    <mergeCell ref="C14:C16"/>
    <mergeCell ref="B20:K20"/>
    <mergeCell ref="B33:K33"/>
    <mergeCell ref="B27:K27"/>
    <mergeCell ref="D28:G28"/>
    <mergeCell ref="H28:K28"/>
    <mergeCell ref="B29:K29"/>
    <mergeCell ref="D30:G30"/>
    <mergeCell ref="H30:K30"/>
    <mergeCell ref="B31:K31"/>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9.140625" defaultRowHeight="15"/>
  <cols>
    <col min="2" max="2" width="14.00390625" style="0" customWidth="1"/>
    <col min="5" max="5" width="17.57421875" style="0" customWidth="1"/>
    <col min="6" max="6" width="18.28125" style="0" customWidth="1"/>
    <col min="7" max="7" width="17.421875" style="0" customWidth="1"/>
  </cols>
  <sheetData>
    <row r="1" ht="15">
      <c r="G1" s="79" t="s">
        <v>174</v>
      </c>
    </row>
    <row r="3" spans="1:7" ht="15">
      <c r="A3" s="190" t="s">
        <v>170</v>
      </c>
      <c r="B3" s="190"/>
      <c r="C3" s="190"/>
      <c r="D3" s="190"/>
      <c r="E3" s="190"/>
      <c r="F3" s="190"/>
      <c r="G3" s="190"/>
    </row>
    <row r="4" spans="1:7" ht="15">
      <c r="A4" s="190" t="s">
        <v>171</v>
      </c>
      <c r="B4" s="190"/>
      <c r="C4" s="190"/>
      <c r="D4" s="190"/>
      <c r="E4" s="190"/>
      <c r="F4" s="190"/>
      <c r="G4" s="190"/>
    </row>
    <row r="5" spans="1:7" ht="15">
      <c r="A5" s="190" t="s">
        <v>172</v>
      </c>
      <c r="B5" s="190"/>
      <c r="C5" s="190"/>
      <c r="D5" s="190"/>
      <c r="E5" s="190"/>
      <c r="F5" s="190"/>
      <c r="G5" s="190"/>
    </row>
    <row r="6" spans="1:7" ht="15">
      <c r="A6" s="190" t="s">
        <v>173</v>
      </c>
      <c r="B6" s="190"/>
      <c r="C6" s="190"/>
      <c r="D6" s="190"/>
      <c r="E6" s="190"/>
      <c r="F6" s="190"/>
      <c r="G6" s="190"/>
    </row>
    <row r="7" ht="15.75" thickBot="1"/>
    <row r="8" spans="1:7" ht="15.75" thickBot="1">
      <c r="A8" s="175" t="s">
        <v>28</v>
      </c>
      <c r="B8" s="176"/>
      <c r="C8" s="177"/>
      <c r="D8" s="293" t="s">
        <v>27</v>
      </c>
      <c r="E8" s="297"/>
      <c r="F8" s="297"/>
      <c r="G8" s="294"/>
    </row>
    <row r="9" spans="1:7" ht="15.75" thickBot="1">
      <c r="A9" s="175" t="s">
        <v>26</v>
      </c>
      <c r="B9" s="176"/>
      <c r="C9" s="177"/>
      <c r="D9" s="196" t="s">
        <v>25</v>
      </c>
      <c r="E9" s="197"/>
      <c r="F9" s="197"/>
      <c r="G9" s="198"/>
    </row>
    <row r="10" spans="1:7" ht="15.75" thickBot="1">
      <c r="A10" s="175" t="s">
        <v>24</v>
      </c>
      <c r="B10" s="176"/>
      <c r="C10" s="177"/>
      <c r="D10" s="196" t="s">
        <v>42</v>
      </c>
      <c r="E10" s="197"/>
      <c r="F10" s="197"/>
      <c r="G10" s="198"/>
    </row>
    <row r="11" spans="1:7" ht="48.75" customHeight="1" thickBot="1">
      <c r="A11" s="167" t="s">
        <v>299</v>
      </c>
      <c r="B11" s="168"/>
      <c r="C11" s="168"/>
      <c r="D11" s="168"/>
      <c r="E11" s="168"/>
      <c r="F11" s="168"/>
      <c r="G11" s="169"/>
    </row>
    <row r="12" spans="1:7" ht="75.75" thickBot="1">
      <c r="A12" s="142" t="s">
        <v>175</v>
      </c>
      <c r="B12" s="141" t="s">
        <v>176</v>
      </c>
      <c r="C12" s="167" t="s">
        <v>177</v>
      </c>
      <c r="D12" s="169"/>
      <c r="E12" s="141" t="s">
        <v>178</v>
      </c>
      <c r="F12" s="141" t="s">
        <v>179</v>
      </c>
      <c r="G12" s="141" t="s">
        <v>180</v>
      </c>
    </row>
    <row r="13" spans="1:7" ht="15.75" thickBot="1">
      <c r="A13" s="144">
        <v>1</v>
      </c>
      <c r="B13" s="146">
        <v>2</v>
      </c>
      <c r="C13" s="164">
        <v>3</v>
      </c>
      <c r="D13" s="166"/>
      <c r="E13" s="146">
        <v>4</v>
      </c>
      <c r="F13" s="146">
        <v>5</v>
      </c>
      <c r="G13" s="146">
        <v>6</v>
      </c>
    </row>
    <row r="14" spans="1:7" ht="30.75" thickBot="1">
      <c r="A14" s="147" t="s">
        <v>300</v>
      </c>
      <c r="B14" s="143" t="s">
        <v>301</v>
      </c>
      <c r="C14" s="199">
        <v>42398</v>
      </c>
      <c r="D14" s="201"/>
      <c r="E14" s="143" t="s">
        <v>302</v>
      </c>
      <c r="F14" s="143" t="s">
        <v>303</v>
      </c>
      <c r="G14" s="152">
        <v>42398</v>
      </c>
    </row>
    <row r="15" spans="1:7" ht="30.75" thickBot="1">
      <c r="A15" s="147" t="s">
        <v>304</v>
      </c>
      <c r="B15" s="143" t="s">
        <v>305</v>
      </c>
      <c r="C15" s="199">
        <v>42445</v>
      </c>
      <c r="D15" s="201"/>
      <c r="E15" s="143" t="s">
        <v>302</v>
      </c>
      <c r="F15" s="143" t="s">
        <v>303</v>
      </c>
      <c r="G15" s="152">
        <v>42445</v>
      </c>
    </row>
    <row r="16" spans="1:7" ht="30.75" thickBot="1">
      <c r="A16" s="147" t="s">
        <v>306</v>
      </c>
      <c r="B16" s="143" t="s">
        <v>301</v>
      </c>
      <c r="C16" s="199">
        <v>42578</v>
      </c>
      <c r="D16" s="201"/>
      <c r="E16" s="143" t="s">
        <v>302</v>
      </c>
      <c r="F16" s="143" t="s">
        <v>303</v>
      </c>
      <c r="G16" s="152">
        <v>42578</v>
      </c>
    </row>
    <row r="17" spans="1:7" ht="30.75" thickBot="1">
      <c r="A17" s="147" t="s">
        <v>307</v>
      </c>
      <c r="B17" s="143" t="s">
        <v>308</v>
      </c>
      <c r="C17" s="167" t="s">
        <v>309</v>
      </c>
      <c r="D17" s="169"/>
      <c r="E17" s="143" t="s">
        <v>302</v>
      </c>
      <c r="F17" s="143" t="s">
        <v>303</v>
      </c>
      <c r="G17" s="13" t="s">
        <v>309</v>
      </c>
    </row>
    <row r="18" spans="1:7" ht="30.75" thickBot="1">
      <c r="A18" s="147" t="s">
        <v>310</v>
      </c>
      <c r="B18" s="143" t="s">
        <v>311</v>
      </c>
      <c r="C18" s="167" t="s">
        <v>312</v>
      </c>
      <c r="D18" s="169"/>
      <c r="E18" s="143" t="s">
        <v>302</v>
      </c>
      <c r="F18" s="143" t="s">
        <v>303</v>
      </c>
      <c r="G18" s="13" t="s">
        <v>312</v>
      </c>
    </row>
  </sheetData>
  <sheetProtection/>
  <mergeCells count="18">
    <mergeCell ref="C13:D13"/>
    <mergeCell ref="C14:D14"/>
    <mergeCell ref="C15:D15"/>
    <mergeCell ref="C16:D16"/>
    <mergeCell ref="C17:D17"/>
    <mergeCell ref="C18:D18"/>
    <mergeCell ref="A9:C9"/>
    <mergeCell ref="D9:G9"/>
    <mergeCell ref="A10:C10"/>
    <mergeCell ref="D10:G10"/>
    <mergeCell ref="A11:G11"/>
    <mergeCell ref="C12:D12"/>
    <mergeCell ref="A3:G3"/>
    <mergeCell ref="A4:G4"/>
    <mergeCell ref="A5:G5"/>
    <mergeCell ref="A6:G6"/>
    <mergeCell ref="A8:C8"/>
    <mergeCell ref="D8:G8"/>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2:F19"/>
  <sheetViews>
    <sheetView zoomScalePageLayoutView="0" workbookViewId="0" topLeftCell="A1">
      <selection activeCell="K18" sqref="K18"/>
    </sheetView>
  </sheetViews>
  <sheetFormatPr defaultColWidth="9.140625" defaultRowHeight="15"/>
  <cols>
    <col min="1" max="1" width="15.140625" style="0" customWidth="1"/>
    <col min="6" max="6" width="19.00390625" style="0" customWidth="1"/>
  </cols>
  <sheetData>
    <row r="2" ht="15">
      <c r="F2" t="s">
        <v>313</v>
      </c>
    </row>
    <row r="4" spans="1:6" ht="15">
      <c r="A4" s="290" t="s">
        <v>314</v>
      </c>
      <c r="B4" s="290"/>
      <c r="C4" s="290"/>
      <c r="D4" s="290"/>
      <c r="E4" s="290"/>
      <c r="F4" s="290"/>
    </row>
    <row r="5" spans="1:6" ht="15">
      <c r="A5" s="290" t="s">
        <v>315</v>
      </c>
      <c r="B5" s="290"/>
      <c r="C5" s="290"/>
      <c r="D5" s="290"/>
      <c r="E5" s="290"/>
      <c r="F5" s="290"/>
    </row>
    <row r="6" ht="15.75" thickBot="1"/>
    <row r="7" spans="1:6" ht="15.75" thickBot="1">
      <c r="A7" s="187" t="s">
        <v>28</v>
      </c>
      <c r="B7" s="188"/>
      <c r="C7" s="189"/>
      <c r="D7" s="167" t="s">
        <v>27</v>
      </c>
      <c r="E7" s="168"/>
      <c r="F7" s="169"/>
    </row>
    <row r="8" spans="1:6" ht="15.75" thickBot="1">
      <c r="A8" s="187" t="s">
        <v>26</v>
      </c>
      <c r="B8" s="188"/>
      <c r="C8" s="189"/>
      <c r="D8" s="196" t="s">
        <v>25</v>
      </c>
      <c r="E8" s="197"/>
      <c r="F8" s="198"/>
    </row>
    <row r="9" spans="1:6" ht="15.75" thickBot="1">
      <c r="A9" s="187" t="s">
        <v>24</v>
      </c>
      <c r="B9" s="188"/>
      <c r="C9" s="189"/>
      <c r="D9" s="196" t="s">
        <v>42</v>
      </c>
      <c r="E9" s="197"/>
      <c r="F9" s="198"/>
    </row>
    <row r="10" spans="1:6" ht="30" customHeight="1" thickBot="1">
      <c r="A10" s="167" t="s">
        <v>316</v>
      </c>
      <c r="B10" s="168"/>
      <c r="C10" s="168"/>
      <c r="D10" s="168"/>
      <c r="E10" s="168"/>
      <c r="F10" s="169"/>
    </row>
    <row r="11" spans="1:6" ht="15.75" thickBot="1">
      <c r="A11" s="164" t="s">
        <v>317</v>
      </c>
      <c r="B11" s="165"/>
      <c r="C11" s="165"/>
      <c r="D11" s="165"/>
      <c r="E11" s="165"/>
      <c r="F11" s="166"/>
    </row>
    <row r="12" spans="1:6" ht="15.75" thickBot="1">
      <c r="A12" s="226" t="s">
        <v>318</v>
      </c>
      <c r="B12" s="164" t="s">
        <v>319</v>
      </c>
      <c r="C12" s="165"/>
      <c r="D12" s="165"/>
      <c r="E12" s="165"/>
      <c r="F12" s="166"/>
    </row>
    <row r="13" spans="1:6" ht="15.75" thickBot="1">
      <c r="A13" s="227"/>
      <c r="B13" s="146" t="s">
        <v>320</v>
      </c>
      <c r="C13" s="164" t="s">
        <v>321</v>
      </c>
      <c r="D13" s="166"/>
      <c r="E13" s="146" t="s">
        <v>322</v>
      </c>
      <c r="F13" s="146" t="s">
        <v>323</v>
      </c>
    </row>
    <row r="14" spans="1:6" ht="15.75" thickBot="1">
      <c r="A14" s="144">
        <v>1</v>
      </c>
      <c r="B14" s="146">
        <v>2</v>
      </c>
      <c r="C14" s="164">
        <v>3</v>
      </c>
      <c r="D14" s="166"/>
      <c r="E14" s="146">
        <v>4</v>
      </c>
      <c r="F14" s="146">
        <v>5</v>
      </c>
    </row>
    <row r="15" spans="1:6" ht="15.75" thickBot="1">
      <c r="A15" s="55" t="s">
        <v>301</v>
      </c>
      <c r="B15" s="1">
        <v>70.84</v>
      </c>
      <c r="C15" s="187"/>
      <c r="D15" s="189"/>
      <c r="E15" s="1"/>
      <c r="F15" s="1"/>
    </row>
    <row r="16" spans="1:6" ht="15.75" thickBot="1">
      <c r="A16" s="55" t="s">
        <v>305</v>
      </c>
      <c r="B16" s="148">
        <v>34.2</v>
      </c>
      <c r="C16" s="187"/>
      <c r="D16" s="189"/>
      <c r="E16" s="1"/>
      <c r="F16" s="1"/>
    </row>
    <row r="17" spans="1:6" ht="15.75" thickBot="1">
      <c r="A17" s="55" t="s">
        <v>301</v>
      </c>
      <c r="B17" s="1"/>
      <c r="C17" s="187"/>
      <c r="D17" s="189"/>
      <c r="E17" s="148">
        <v>28</v>
      </c>
      <c r="F17" s="1"/>
    </row>
    <row r="18" spans="1:6" ht="15.75" thickBot="1">
      <c r="A18" s="55" t="s">
        <v>308</v>
      </c>
      <c r="B18" s="1"/>
      <c r="C18" s="187"/>
      <c r="D18" s="189"/>
      <c r="E18" s="1">
        <v>24.779999999999998</v>
      </c>
      <c r="F18" s="1"/>
    </row>
    <row r="19" spans="1:6" ht="15.75" thickBot="1">
      <c r="A19" s="55" t="s">
        <v>311</v>
      </c>
      <c r="B19" s="1"/>
      <c r="C19" s="187"/>
      <c r="D19" s="189"/>
      <c r="E19" s="1"/>
      <c r="F19" s="1">
        <v>12.78</v>
      </c>
    </row>
  </sheetData>
  <sheetProtection/>
  <mergeCells count="19">
    <mergeCell ref="C14:D14"/>
    <mergeCell ref="C15:D15"/>
    <mergeCell ref="C16:D16"/>
    <mergeCell ref="C17:D17"/>
    <mergeCell ref="C18:D18"/>
    <mergeCell ref="C19:D19"/>
    <mergeCell ref="A9:C9"/>
    <mergeCell ref="D9:F9"/>
    <mergeCell ref="A10:F10"/>
    <mergeCell ref="A11:F11"/>
    <mergeCell ref="A12:A13"/>
    <mergeCell ref="B12:F12"/>
    <mergeCell ref="C13:D13"/>
    <mergeCell ref="A4:F4"/>
    <mergeCell ref="A5:F5"/>
    <mergeCell ref="A7:C7"/>
    <mergeCell ref="D7:F7"/>
    <mergeCell ref="A8:C8"/>
    <mergeCell ref="D8:F8"/>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I9"/>
  <sheetViews>
    <sheetView zoomScalePageLayoutView="0" workbookViewId="0" topLeftCell="A1">
      <selection activeCell="A1" sqref="A1"/>
    </sheetView>
  </sheetViews>
  <sheetFormatPr defaultColWidth="9.140625" defaultRowHeight="15"/>
  <sheetData>
    <row r="2" ht="15">
      <c r="F2" s="149" t="s">
        <v>324</v>
      </c>
    </row>
    <row r="4" spans="1:6" ht="15">
      <c r="A4" s="290" t="s">
        <v>325</v>
      </c>
      <c r="B4" s="290"/>
      <c r="C4" s="290"/>
      <c r="D4" s="290"/>
      <c r="E4" s="290"/>
      <c r="F4" s="290"/>
    </row>
    <row r="5" spans="1:6" ht="15">
      <c r="A5" s="290" t="s">
        <v>326</v>
      </c>
      <c r="B5" s="290"/>
      <c r="C5" s="290"/>
      <c r="D5" s="290"/>
      <c r="E5" s="290"/>
      <c r="F5" s="290"/>
    </row>
    <row r="6" spans="1:6" ht="15">
      <c r="A6" s="290" t="s">
        <v>327</v>
      </c>
      <c r="B6" s="290"/>
      <c r="C6" s="290"/>
      <c r="D6" s="290"/>
      <c r="E6" s="290"/>
      <c r="F6" s="290"/>
    </row>
    <row r="7" spans="1:6" ht="15">
      <c r="A7" s="290" t="s">
        <v>328</v>
      </c>
      <c r="B7" s="290"/>
      <c r="C7" s="290"/>
      <c r="D7" s="290"/>
      <c r="E7" s="290"/>
      <c r="F7" s="290"/>
    </row>
    <row r="9" spans="1:9" ht="15.75">
      <c r="A9" s="150" t="s">
        <v>329</v>
      </c>
      <c r="B9" s="151"/>
      <c r="C9" s="151"/>
      <c r="D9" s="151"/>
      <c r="E9" s="151"/>
      <c r="F9" s="151"/>
      <c r="G9" s="151"/>
      <c r="H9" s="151"/>
      <c r="I9" s="151"/>
    </row>
  </sheetData>
  <sheetProtection/>
  <mergeCells count="4">
    <mergeCell ref="A4:F4"/>
    <mergeCell ref="A5:F5"/>
    <mergeCell ref="A6:F6"/>
    <mergeCell ref="A7:F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14"/>
  <sheetViews>
    <sheetView zoomScalePageLayoutView="0" workbookViewId="0" topLeftCell="A1">
      <selection activeCell="K6" sqref="K6"/>
    </sheetView>
  </sheetViews>
  <sheetFormatPr defaultColWidth="9.140625" defaultRowHeight="15"/>
  <cols>
    <col min="1" max="1" width="14.421875" style="0" customWidth="1"/>
    <col min="2" max="2" width="21.140625" style="0" customWidth="1"/>
    <col min="3" max="3" width="10.421875" style="0" customWidth="1"/>
    <col min="4" max="4" width="14.7109375" style="0" customWidth="1"/>
    <col min="5" max="5" width="26.00390625" style="0" customWidth="1"/>
  </cols>
  <sheetData>
    <row r="1" ht="15">
      <c r="E1" s="149" t="s">
        <v>330</v>
      </c>
    </row>
    <row r="3" spans="1:5" ht="15">
      <c r="A3" s="290" t="s">
        <v>325</v>
      </c>
      <c r="B3" s="290"/>
      <c r="C3" s="290"/>
      <c r="D3" s="290"/>
      <c r="E3" s="290"/>
    </row>
    <row r="4" spans="1:5" ht="15">
      <c r="A4" s="290" t="s">
        <v>326</v>
      </c>
      <c r="B4" s="290"/>
      <c r="C4" s="290"/>
      <c r="D4" s="290"/>
      <c r="E4" s="290"/>
    </row>
    <row r="5" spans="1:5" ht="15">
      <c r="A5" s="290" t="s">
        <v>331</v>
      </c>
      <c r="B5" s="290"/>
      <c r="C5" s="290"/>
      <c r="D5" s="290"/>
      <c r="E5" s="290"/>
    </row>
    <row r="6" spans="1:5" ht="15">
      <c r="A6" s="290" t="s">
        <v>332</v>
      </c>
      <c r="B6" s="290"/>
      <c r="C6" s="290"/>
      <c r="D6" s="290"/>
      <c r="E6" s="290"/>
    </row>
    <row r="7" ht="15.75" thickBot="1"/>
    <row r="8" spans="1:7" ht="15.75" customHeight="1" thickBot="1">
      <c r="A8" s="175" t="s">
        <v>28</v>
      </c>
      <c r="B8" s="176"/>
      <c r="C8" s="177"/>
      <c r="D8" s="293" t="s">
        <v>27</v>
      </c>
      <c r="E8" s="294"/>
      <c r="F8" s="153"/>
      <c r="G8" s="153"/>
    </row>
    <row r="9" spans="1:5" ht="15.75" customHeight="1" thickBot="1">
      <c r="A9" s="175" t="s">
        <v>26</v>
      </c>
      <c r="B9" s="176"/>
      <c r="C9" s="177"/>
      <c r="D9" s="196" t="s">
        <v>25</v>
      </c>
      <c r="E9" s="198"/>
    </row>
    <row r="10" spans="1:5" ht="15.75" customHeight="1" thickBot="1">
      <c r="A10" s="175" t="s">
        <v>24</v>
      </c>
      <c r="B10" s="176"/>
      <c r="C10" s="177"/>
      <c r="D10" s="196" t="s">
        <v>42</v>
      </c>
      <c r="E10" s="198"/>
    </row>
    <row r="11" spans="1:5" ht="50.25" customHeight="1" thickBot="1">
      <c r="A11" s="167" t="s">
        <v>333</v>
      </c>
      <c r="B11" s="168"/>
      <c r="C11" s="168"/>
      <c r="D11" s="168"/>
      <c r="E11" s="169"/>
    </row>
    <row r="12" spans="1:5" ht="75.75" thickBot="1">
      <c r="A12" s="142" t="s">
        <v>334</v>
      </c>
      <c r="B12" s="141" t="s">
        <v>338</v>
      </c>
      <c r="C12" s="167" t="s">
        <v>341</v>
      </c>
      <c r="D12" s="169"/>
      <c r="E12" s="141" t="s">
        <v>339</v>
      </c>
    </row>
    <row r="13" spans="1:5" ht="15.75" thickBot="1">
      <c r="A13" s="144">
        <v>1</v>
      </c>
      <c r="B13" s="146">
        <v>2</v>
      </c>
      <c r="C13" s="164">
        <v>3</v>
      </c>
      <c r="D13" s="166"/>
      <c r="E13" s="146">
        <v>4</v>
      </c>
    </row>
    <row r="14" spans="1:5" ht="15.75" thickBot="1">
      <c r="A14" s="154" t="s">
        <v>340</v>
      </c>
      <c r="B14" s="141">
        <v>6000</v>
      </c>
      <c r="C14" s="167">
        <v>3369</v>
      </c>
      <c r="D14" s="169"/>
      <c r="E14" s="141">
        <f>B14-C14</f>
        <v>2631</v>
      </c>
    </row>
  </sheetData>
  <sheetProtection/>
  <mergeCells count="14">
    <mergeCell ref="A3:E3"/>
    <mergeCell ref="A4:E4"/>
    <mergeCell ref="A5:E5"/>
    <mergeCell ref="A6:E6"/>
    <mergeCell ref="C13:D13"/>
    <mergeCell ref="A9:C9"/>
    <mergeCell ref="A10:C10"/>
    <mergeCell ref="C12:D12"/>
    <mergeCell ref="A8:C8"/>
    <mergeCell ref="C14:D14"/>
    <mergeCell ref="D8:E8"/>
    <mergeCell ref="D9:E9"/>
    <mergeCell ref="D10:E10"/>
    <mergeCell ref="A11:E11"/>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PAR1268"/>
  <sheetViews>
    <sheetView zoomScalePageLayoutView="0" workbookViewId="0" topLeftCell="A30">
      <selection activeCell="A61" sqref="A61:D61"/>
    </sheetView>
  </sheetViews>
  <sheetFormatPr defaultColWidth="9.140625" defaultRowHeight="15"/>
  <cols>
    <col min="1" max="1" width="5.57421875" style="0" customWidth="1"/>
    <col min="2" max="2" width="31.7109375" style="0" customWidth="1"/>
    <col min="4" max="4" width="21.7109375" style="0" customWidth="1"/>
  </cols>
  <sheetData>
    <row r="1" ht="15">
      <c r="D1" s="79" t="s">
        <v>185</v>
      </c>
    </row>
    <row r="2" spans="1:4" ht="15">
      <c r="A2" s="190" t="s">
        <v>181</v>
      </c>
      <c r="B2" s="190"/>
      <c r="C2" s="190"/>
      <c r="D2" s="190"/>
    </row>
    <row r="3" spans="1:4" ht="15">
      <c r="A3" s="190" t="s">
        <v>182</v>
      </c>
      <c r="B3" s="190"/>
      <c r="C3" s="190"/>
      <c r="D3" s="190"/>
    </row>
    <row r="4" spans="1:4" ht="15">
      <c r="A4" s="190" t="s">
        <v>183</v>
      </c>
      <c r="B4" s="190"/>
      <c r="C4" s="190"/>
      <c r="D4" s="190"/>
    </row>
    <row r="5" spans="1:4" ht="15">
      <c r="A5" s="190" t="s">
        <v>184</v>
      </c>
      <c r="B5" s="190"/>
      <c r="C5" s="190"/>
      <c r="D5" s="190"/>
    </row>
    <row r="6" ht="15.75" thickBot="1"/>
    <row r="7" spans="1:10" ht="33.75" customHeight="1" thickBot="1">
      <c r="A7" s="175" t="s">
        <v>28</v>
      </c>
      <c r="B7" s="177"/>
      <c r="C7" s="167" t="s">
        <v>27</v>
      </c>
      <c r="D7" s="169"/>
      <c r="G7" s="255"/>
      <c r="H7" s="255"/>
      <c r="I7" s="255"/>
      <c r="J7" s="255"/>
    </row>
    <row r="8" spans="1:10" ht="15.75" thickBot="1">
      <c r="A8" s="175" t="s">
        <v>26</v>
      </c>
      <c r="B8" s="177"/>
      <c r="C8" s="167">
        <v>4028033476</v>
      </c>
      <c r="D8" s="169"/>
      <c r="G8" s="303"/>
      <c r="H8" s="303"/>
      <c r="I8" s="303"/>
      <c r="J8" s="303"/>
    </row>
    <row r="9" spans="1:10" ht="32.25" customHeight="1" thickBot="1">
      <c r="A9" s="175" t="s">
        <v>24</v>
      </c>
      <c r="B9" s="177"/>
      <c r="C9" s="167" t="s">
        <v>42</v>
      </c>
      <c r="D9" s="169"/>
      <c r="G9" s="303"/>
      <c r="H9" s="303"/>
      <c r="I9" s="303"/>
      <c r="J9" s="303"/>
    </row>
    <row r="10" spans="1:4" ht="63" customHeight="1" thickBot="1">
      <c r="A10" s="167" t="s">
        <v>186</v>
      </c>
      <c r="B10" s="168"/>
      <c r="C10" s="168"/>
      <c r="D10" s="169"/>
    </row>
    <row r="11" spans="1:4" ht="45" customHeight="1" thickBot="1">
      <c r="A11" s="36" t="s">
        <v>17</v>
      </c>
      <c r="B11" s="167" t="s">
        <v>187</v>
      </c>
      <c r="C11" s="169"/>
      <c r="D11" s="19" t="s">
        <v>188</v>
      </c>
    </row>
    <row r="12" spans="1:4" ht="15.75" thickBot="1">
      <c r="A12" s="4">
        <v>1</v>
      </c>
      <c r="B12" s="164">
        <v>2</v>
      </c>
      <c r="C12" s="166"/>
      <c r="D12" s="30">
        <v>3</v>
      </c>
    </row>
    <row r="13" spans="1:4" ht="58.5" customHeight="1" thickBot="1">
      <c r="A13" s="36">
        <v>1</v>
      </c>
      <c r="B13" s="304" t="s">
        <v>189</v>
      </c>
      <c r="C13" s="305"/>
      <c r="D13" s="19" t="s">
        <v>190</v>
      </c>
    </row>
    <row r="14" spans="1:4" ht="61.5" customHeight="1" thickBot="1">
      <c r="A14" s="36">
        <v>2</v>
      </c>
      <c r="B14" s="304" t="s">
        <v>191</v>
      </c>
      <c r="C14" s="305"/>
      <c r="D14" s="19" t="s">
        <v>192</v>
      </c>
    </row>
    <row r="16" spans="1:4" ht="45" customHeight="1">
      <c r="A16" s="302" t="s">
        <v>193</v>
      </c>
      <c r="B16" s="302"/>
      <c r="C16" s="302"/>
      <c r="D16" s="302"/>
    </row>
    <row r="17" spans="1:4" ht="44.25" customHeight="1">
      <c r="A17" s="302" t="s">
        <v>194</v>
      </c>
      <c r="B17" s="302"/>
      <c r="C17" s="302"/>
      <c r="D17" s="302"/>
    </row>
    <row r="19" ht="15">
      <c r="D19" s="79" t="s">
        <v>197</v>
      </c>
    </row>
    <row r="20" spans="1:4" ht="15">
      <c r="A20" s="190" t="s">
        <v>195</v>
      </c>
      <c r="B20" s="190"/>
      <c r="C20" s="190"/>
      <c r="D20" s="190"/>
    </row>
    <row r="21" spans="1:4" ht="15">
      <c r="A21" s="190" t="s">
        <v>196</v>
      </c>
      <c r="B21" s="190"/>
      <c r="C21" s="190"/>
      <c r="D21" s="190"/>
    </row>
    <row r="24" spans="1:4" ht="33.75" customHeight="1">
      <c r="A24" s="292" t="s">
        <v>198</v>
      </c>
      <c r="B24" s="292"/>
      <c r="C24" s="292"/>
      <c r="D24" s="292"/>
    </row>
    <row r="25" spans="1:4" ht="127.5" customHeight="1">
      <c r="A25" s="300" t="s">
        <v>199</v>
      </c>
      <c r="B25" s="300"/>
      <c r="C25" s="300"/>
      <c r="D25" s="300"/>
    </row>
    <row r="26" spans="1:4" ht="84" customHeight="1">
      <c r="A26" s="300" t="s">
        <v>200</v>
      </c>
      <c r="B26" s="300"/>
      <c r="C26" s="300"/>
      <c r="D26" s="300"/>
    </row>
    <row r="27" spans="1:4" ht="51.75" customHeight="1">
      <c r="A27" s="300" t="s">
        <v>201</v>
      </c>
      <c r="B27" s="300"/>
      <c r="C27" s="300"/>
      <c r="D27" s="300"/>
    </row>
    <row r="28" spans="1:4" ht="46.5" customHeight="1">
      <c r="A28" s="301" t="s">
        <v>202</v>
      </c>
      <c r="B28" s="301"/>
      <c r="C28" s="301"/>
      <c r="D28" s="301"/>
    </row>
    <row r="29" spans="1:4" ht="15">
      <c r="A29" s="300" t="s">
        <v>203</v>
      </c>
      <c r="B29" s="300"/>
      <c r="C29" s="300"/>
      <c r="D29" s="300"/>
    </row>
    <row r="30" spans="1:4" ht="105" customHeight="1">
      <c r="A30" s="301" t="s">
        <v>204</v>
      </c>
      <c r="B30" s="301"/>
      <c r="C30" s="301"/>
      <c r="D30" s="301"/>
    </row>
    <row r="31" spans="1:4" ht="48.75" customHeight="1">
      <c r="A31" s="301" t="s">
        <v>205</v>
      </c>
      <c r="B31" s="301"/>
      <c r="C31" s="301"/>
      <c r="D31" s="301"/>
    </row>
    <row r="32" spans="1:4" ht="75" customHeight="1">
      <c r="A32" s="301" t="s">
        <v>206</v>
      </c>
      <c r="B32" s="301"/>
      <c r="C32" s="301"/>
      <c r="D32" s="301"/>
    </row>
    <row r="33" spans="1:4" ht="48.75" customHeight="1">
      <c r="A33" s="301" t="s">
        <v>207</v>
      </c>
      <c r="B33" s="301"/>
      <c r="C33" s="301"/>
      <c r="D33" s="301"/>
    </row>
    <row r="34" spans="1:4" ht="80.25" customHeight="1">
      <c r="A34" s="300" t="s">
        <v>208</v>
      </c>
      <c r="B34" s="300"/>
      <c r="C34" s="300"/>
      <c r="D34" s="300"/>
    </row>
    <row r="35" spans="1:4" ht="43.5" customHeight="1">
      <c r="A35" s="300" t="s">
        <v>209</v>
      </c>
      <c r="B35" s="300"/>
      <c r="C35" s="300"/>
      <c r="D35" s="300"/>
    </row>
    <row r="36" spans="1:4" ht="53.25" customHeight="1">
      <c r="A36" s="301" t="s">
        <v>210</v>
      </c>
      <c r="B36" s="301"/>
      <c r="C36" s="301"/>
      <c r="D36" s="301"/>
    </row>
    <row r="37" spans="1:4" ht="15">
      <c r="A37" s="86"/>
      <c r="B37" s="86"/>
      <c r="C37" s="86"/>
      <c r="D37" s="79" t="s">
        <v>222</v>
      </c>
    </row>
    <row r="38" spans="1:4" ht="15">
      <c r="A38" s="190" t="s">
        <v>220</v>
      </c>
      <c r="B38" s="190"/>
      <c r="C38" s="190"/>
      <c r="D38" s="190"/>
    </row>
    <row r="39" spans="1:4" ht="15">
      <c r="A39" s="190" t="s">
        <v>221</v>
      </c>
      <c r="B39" s="190"/>
      <c r="C39" s="190"/>
      <c r="D39" s="190"/>
    </row>
    <row r="41" spans="1:4" ht="30" customHeight="1">
      <c r="A41" s="255" t="s">
        <v>223</v>
      </c>
      <c r="B41" s="255"/>
      <c r="C41" s="255"/>
      <c r="D41" s="255"/>
    </row>
    <row r="42" spans="1:4" ht="168.75" customHeight="1">
      <c r="A42" s="300" t="s">
        <v>224</v>
      </c>
      <c r="B42" s="300"/>
      <c r="C42" s="300"/>
      <c r="D42" s="300"/>
    </row>
    <row r="43" spans="1:4" ht="47.25" customHeight="1">
      <c r="A43" s="301" t="s">
        <v>225</v>
      </c>
      <c r="B43" s="301"/>
      <c r="C43" s="301"/>
      <c r="D43" s="301"/>
    </row>
    <row r="44" spans="1:4" ht="48" customHeight="1">
      <c r="A44" s="299" t="s">
        <v>226</v>
      </c>
      <c r="B44" s="299"/>
      <c r="C44" s="299"/>
      <c r="D44" s="299"/>
    </row>
    <row r="45" spans="1:4" ht="226.5" customHeight="1">
      <c r="A45" s="299" t="s">
        <v>227</v>
      </c>
      <c r="B45" s="299"/>
      <c r="C45" s="299"/>
      <c r="D45" s="299"/>
    </row>
    <row r="46" spans="1:4" ht="49.5" customHeight="1">
      <c r="A46" s="299" t="s">
        <v>228</v>
      </c>
      <c r="B46" s="299"/>
      <c r="C46" s="299"/>
      <c r="D46" s="299"/>
    </row>
    <row r="47" spans="1:4" ht="15">
      <c r="A47" s="299" t="s">
        <v>229</v>
      </c>
      <c r="B47" s="299"/>
      <c r="C47" s="299"/>
      <c r="D47" s="299"/>
    </row>
    <row r="48" spans="1:4" ht="15">
      <c r="A48" s="299" t="s">
        <v>230</v>
      </c>
      <c r="B48" s="299"/>
      <c r="C48" s="299"/>
      <c r="D48" s="299"/>
    </row>
    <row r="49" spans="1:4" ht="15">
      <c r="A49" s="299" t="s">
        <v>231</v>
      </c>
      <c r="B49" s="299"/>
      <c r="C49" s="299"/>
      <c r="D49" s="299"/>
    </row>
    <row r="50" spans="1:4" ht="15">
      <c r="A50" s="299" t="s">
        <v>232</v>
      </c>
      <c r="B50" s="299"/>
      <c r="C50" s="299"/>
      <c r="D50" s="299"/>
    </row>
    <row r="51" spans="1:4" ht="15">
      <c r="A51" s="299" t="s">
        <v>233</v>
      </c>
      <c r="B51" s="299"/>
      <c r="C51" s="299"/>
      <c r="D51" s="299"/>
    </row>
    <row r="52" spans="1:4" ht="15">
      <c r="A52" s="299" t="s">
        <v>234</v>
      </c>
      <c r="B52" s="299"/>
      <c r="C52" s="299"/>
      <c r="D52" s="299"/>
    </row>
    <row r="53" spans="1:4" ht="15">
      <c r="A53" s="299" t="s">
        <v>235</v>
      </c>
      <c r="B53" s="299"/>
      <c r="C53" s="299"/>
      <c r="D53" s="299"/>
    </row>
    <row r="54" spans="1:4" ht="15">
      <c r="A54" s="298" t="s">
        <v>236</v>
      </c>
      <c r="B54" s="298"/>
      <c r="C54" s="298"/>
      <c r="D54" s="298"/>
    </row>
    <row r="55" spans="1:4" ht="15">
      <c r="A55" s="299" t="s">
        <v>237</v>
      </c>
      <c r="B55" s="299"/>
      <c r="C55" s="299"/>
      <c r="D55" s="299"/>
    </row>
    <row r="56" spans="1:4" ht="15">
      <c r="A56" s="298" t="s">
        <v>238</v>
      </c>
      <c r="B56" s="298"/>
      <c r="C56" s="298"/>
      <c r="D56" s="298"/>
    </row>
    <row r="57" spans="1:4" ht="15">
      <c r="A57" s="299" t="s">
        <v>239</v>
      </c>
      <c r="B57" s="299"/>
      <c r="C57" s="299"/>
      <c r="D57" s="299"/>
    </row>
    <row r="58" spans="1:4" ht="15">
      <c r="A58" s="299" t="s">
        <v>240</v>
      </c>
      <c r="B58" s="299"/>
      <c r="C58" s="299"/>
      <c r="D58" s="299"/>
    </row>
    <row r="59" spans="1:4" ht="15">
      <c r="A59" s="298" t="s">
        <v>241</v>
      </c>
      <c r="B59" s="298"/>
      <c r="C59" s="298"/>
      <c r="D59" s="298"/>
    </row>
    <row r="61" spans="1:4" ht="28.5" customHeight="1">
      <c r="A61" s="285" t="s">
        <v>242</v>
      </c>
      <c r="B61" s="285"/>
      <c r="C61" s="285"/>
      <c r="D61" s="285"/>
    </row>
    <row r="1213" ht="15"/>
    <row r="1214" ht="15"/>
    <row r="1218" ht="15"/>
    <row r="1236" ht="15"/>
    <row r="1243" ht="15"/>
    <row r="1268" ht="15"/>
  </sheetData>
  <sheetProtection/>
  <mergeCells count="57">
    <mergeCell ref="B12:C12"/>
    <mergeCell ref="B13:C13"/>
    <mergeCell ref="B14:C14"/>
    <mergeCell ref="A8:B8"/>
    <mergeCell ref="A9:B9"/>
    <mergeCell ref="A2:D2"/>
    <mergeCell ref="A3:D3"/>
    <mergeCell ref="A4:D4"/>
    <mergeCell ref="A5:D5"/>
    <mergeCell ref="A7:B7"/>
    <mergeCell ref="A29:D29"/>
    <mergeCell ref="A30:D30"/>
    <mergeCell ref="G7:J7"/>
    <mergeCell ref="G8:J8"/>
    <mergeCell ref="G9:J9"/>
    <mergeCell ref="C7:D7"/>
    <mergeCell ref="C8:D8"/>
    <mergeCell ref="C9:D9"/>
    <mergeCell ref="A10:D10"/>
    <mergeCell ref="B11:C11"/>
    <mergeCell ref="A31:D31"/>
    <mergeCell ref="A16:D16"/>
    <mergeCell ref="A17:D17"/>
    <mergeCell ref="A20:D20"/>
    <mergeCell ref="A21:D21"/>
    <mergeCell ref="A24:D24"/>
    <mergeCell ref="A25:D25"/>
    <mergeCell ref="A26:D26"/>
    <mergeCell ref="A27:D27"/>
    <mergeCell ref="A28:D28"/>
    <mergeCell ref="A38:D38"/>
    <mergeCell ref="A39:D39"/>
    <mergeCell ref="A42:D42"/>
    <mergeCell ref="A43:D43"/>
    <mergeCell ref="A32:D32"/>
    <mergeCell ref="A33:D33"/>
    <mergeCell ref="A34:D34"/>
    <mergeCell ref="A35:D35"/>
    <mergeCell ref="A36:D36"/>
    <mergeCell ref="A51:D51"/>
    <mergeCell ref="A52:D52"/>
    <mergeCell ref="A53:D53"/>
    <mergeCell ref="A44:D44"/>
    <mergeCell ref="A45:D45"/>
    <mergeCell ref="A46:D46"/>
    <mergeCell ref="A47:D47"/>
    <mergeCell ref="A48:D48"/>
    <mergeCell ref="A59:D59"/>
    <mergeCell ref="A41:D41"/>
    <mergeCell ref="A61:D61"/>
    <mergeCell ref="A54:D54"/>
    <mergeCell ref="A55:D55"/>
    <mergeCell ref="A56:D56"/>
    <mergeCell ref="A57:D57"/>
    <mergeCell ref="A58:D58"/>
    <mergeCell ref="A49:D49"/>
    <mergeCell ref="A50:D50"/>
  </mergeCells>
  <hyperlinks>
    <hyperlink ref="B13" location="Par1213" display="Par1213"/>
    <hyperlink ref="B14" location="Par1214" display="Par1214"/>
    <hyperlink ref="A16" location="Par1218" display="Par1218"/>
    <hyperlink ref="A17" location="Par1243" display="Par1243"/>
    <hyperlink ref="A25" r:id="rId1" display="consultantplus://offline/ref=58109D665B86212774280ADB8C2C2AEEC5E9F811E593B33DF5D1490C4B187B625236FA12143CDDFDS7M4J"/>
    <hyperlink ref="A26" r:id="rId2" display="consultantplus://offline/ref=58109D665B86212774280ADB8C2C2AEEC5E9F811E593B33DF5D1490C4B187B625236FA12143CD0F4S7M7J"/>
    <hyperlink ref="A27" r:id="rId3" display="consultantplus://offline/ref=58109D665B86212774280ADB8C2C2AEEC5E9F811E593B33DF5D1490C4B187B625236FA12143DD9FCS7M5J"/>
    <hyperlink ref="A29" location="Par1236" display="Par1236"/>
    <hyperlink ref="A34" r:id="rId4" display="consultantplus://offline/ref=58109D665B86212774280ADB8C2C2AEEC5E9F811E593B33DF5D1490C4B187B625236FA12143DD9F8S7M2J"/>
    <hyperlink ref="A35" r:id="rId5" display="consultantplus://offline/ref=58109D665B86212774280ADB8C2C2AEEC5E9F811E593B33DF5D1490C4B187B625236FA12143DD9F8S7M5J"/>
    <hyperlink ref="A42" r:id="rId6" display="consultantplus://offline/ref=58109D665B86212774280ADB8C2C2AEEC5E9F811E593B33DF5D1490C4B187B625236FA12143CD1FES7M6J"/>
    <hyperlink ref="A54" r:id="rId7" display="consultantplus://offline/ref=58109D665B86212774280ADB8C2C2AEEC5E9F811E593B33DF5D1490C4B187B625236FA12143CDEFBS7M2J"/>
    <hyperlink ref="A56" r:id="rId8" display="consultantplus://offline/ref=58109D665B86212774280ADB8C2C2AEEC5EDFA1CE39BEE37FD88450ES4MCJ"/>
    <hyperlink ref="A59" location="Par1268" display="Par1268"/>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PAR1426"/>
  <sheetViews>
    <sheetView tabSelected="1" zoomScalePageLayoutView="0" workbookViewId="0" topLeftCell="A9">
      <selection activeCell="G23" sqref="G23"/>
    </sheetView>
  </sheetViews>
  <sheetFormatPr defaultColWidth="9.140625" defaultRowHeight="15"/>
  <cols>
    <col min="1" max="1" width="9.57421875" style="0" customWidth="1"/>
    <col min="2" max="2" width="21.8515625" style="0" customWidth="1"/>
    <col min="3" max="3" width="17.8515625" style="0" customWidth="1"/>
    <col min="4" max="4" width="13.57421875" style="0" customWidth="1"/>
    <col min="5" max="5" width="12.28125" style="0" customWidth="1"/>
    <col min="6" max="6" width="27.8515625" style="0" customWidth="1"/>
    <col min="7" max="7" width="17.57421875" style="0" customWidth="1"/>
  </cols>
  <sheetData>
    <row r="1" ht="15">
      <c r="F1" s="79" t="s">
        <v>249</v>
      </c>
    </row>
    <row r="2" spans="1:6" ht="15">
      <c r="A2" s="190" t="s">
        <v>243</v>
      </c>
      <c r="B2" s="190"/>
      <c r="C2" s="190"/>
      <c r="D2" s="190"/>
      <c r="E2" s="190"/>
      <c r="F2" s="190"/>
    </row>
    <row r="3" spans="1:6" ht="15">
      <c r="A3" s="190" t="s">
        <v>244</v>
      </c>
      <c r="B3" s="190"/>
      <c r="C3" s="190"/>
      <c r="D3" s="190"/>
      <c r="E3" s="190"/>
      <c r="F3" s="190"/>
    </row>
    <row r="4" spans="1:6" ht="15">
      <c r="A4" s="280" t="s">
        <v>245</v>
      </c>
      <c r="B4" s="280"/>
      <c r="C4" s="280"/>
      <c r="D4" s="280"/>
      <c r="E4" s="280"/>
      <c r="F4" s="280"/>
    </row>
    <row r="5" ht="15.75" thickBot="1"/>
    <row r="6" spans="1:6" ht="32.25" customHeight="1" thickBot="1">
      <c r="A6" s="175" t="s">
        <v>28</v>
      </c>
      <c r="B6" s="176"/>
      <c r="C6" s="177"/>
      <c r="D6" s="306" t="s">
        <v>27</v>
      </c>
      <c r="E6" s="307"/>
      <c r="F6" s="308"/>
    </row>
    <row r="7" spans="1:6" ht="15.75" thickBot="1">
      <c r="A7" s="175" t="s">
        <v>26</v>
      </c>
      <c r="B7" s="176"/>
      <c r="C7" s="177"/>
      <c r="D7" s="196" t="s">
        <v>25</v>
      </c>
      <c r="E7" s="197"/>
      <c r="F7" s="198"/>
    </row>
    <row r="8" spans="1:6" ht="15.75" thickBot="1">
      <c r="A8" s="175" t="s">
        <v>24</v>
      </c>
      <c r="B8" s="176"/>
      <c r="C8" s="177"/>
      <c r="D8" s="196" t="s">
        <v>42</v>
      </c>
      <c r="E8" s="197"/>
      <c r="F8" s="198"/>
    </row>
    <row r="9" spans="1:6" ht="36" customHeight="1" thickBot="1">
      <c r="A9" s="161" t="s">
        <v>246</v>
      </c>
      <c r="B9" s="162"/>
      <c r="C9" s="162"/>
      <c r="D9" s="162"/>
      <c r="E9" s="162"/>
      <c r="F9" s="163"/>
    </row>
    <row r="10" spans="1:6" ht="15.75" thickBot="1">
      <c r="A10" s="225" t="s">
        <v>247</v>
      </c>
      <c r="B10" s="191"/>
      <c r="C10" s="191"/>
      <c r="D10" s="191"/>
      <c r="E10" s="191"/>
      <c r="F10" s="192"/>
    </row>
    <row r="11" spans="1:6" ht="15.75" thickBot="1">
      <c r="A11" s="281" t="s">
        <v>248</v>
      </c>
      <c r="B11" s="309"/>
      <c r="C11" s="309"/>
      <c r="D11" s="309"/>
      <c r="E11" s="309"/>
      <c r="F11" s="282"/>
    </row>
    <row r="13" spans="1:6" ht="15">
      <c r="A13" s="312" t="s">
        <v>349</v>
      </c>
      <c r="B13" s="312"/>
      <c r="C13" s="312"/>
      <c r="D13" s="312"/>
      <c r="E13" s="312"/>
      <c r="F13" s="312"/>
    </row>
    <row r="14" spans="1:6" ht="15">
      <c r="A14" s="313" t="s">
        <v>350</v>
      </c>
      <c r="B14" s="313"/>
      <c r="C14" s="313"/>
      <c r="D14" s="313"/>
      <c r="E14" s="313"/>
      <c r="F14" s="313"/>
    </row>
    <row r="15" spans="1:6" ht="15">
      <c r="A15" s="310"/>
      <c r="B15" s="310"/>
      <c r="C15" s="310"/>
      <c r="D15" s="310"/>
      <c r="E15" s="310"/>
      <c r="F15" s="310"/>
    </row>
    <row r="16" spans="1:6" ht="15">
      <c r="A16" s="333" t="s">
        <v>247</v>
      </c>
      <c r="B16" s="333"/>
      <c r="C16" s="333"/>
      <c r="D16" s="333"/>
      <c r="E16" s="333"/>
      <c r="F16" s="333"/>
    </row>
    <row r="17" spans="1:6" ht="15">
      <c r="A17" s="311"/>
      <c r="B17" s="311"/>
      <c r="C17" s="311"/>
      <c r="D17" s="311"/>
      <c r="E17" s="311"/>
      <c r="F17" s="311"/>
    </row>
    <row r="18" spans="1:7" ht="15">
      <c r="A18" s="314" t="s">
        <v>351</v>
      </c>
      <c r="B18" s="315"/>
      <c r="C18" s="315"/>
      <c r="D18" s="315"/>
      <c r="E18" s="315"/>
      <c r="F18" s="315"/>
      <c r="G18" s="316"/>
    </row>
    <row r="19" spans="1:7" ht="15">
      <c r="A19" s="317" t="s">
        <v>352</v>
      </c>
      <c r="B19" s="318"/>
      <c r="C19" s="318"/>
      <c r="D19" s="318"/>
      <c r="E19" s="318"/>
      <c r="F19" s="318"/>
      <c r="G19" s="319"/>
    </row>
    <row r="20" spans="1:6" ht="15">
      <c r="A20" s="320"/>
      <c r="B20" s="320"/>
      <c r="C20" s="320"/>
      <c r="D20" s="320"/>
      <c r="E20" s="320"/>
      <c r="F20" s="320"/>
    </row>
    <row r="21" spans="1:7" ht="15.75" thickBot="1">
      <c r="A21" s="321" t="s">
        <v>342</v>
      </c>
      <c r="B21" s="228"/>
      <c r="C21" s="228"/>
      <c r="D21" s="228"/>
      <c r="E21" s="228"/>
      <c r="F21" s="228"/>
      <c r="G21" s="228"/>
    </row>
    <row r="22" spans="1:7" ht="30.75" thickBot="1">
      <c r="A22" s="155" t="s">
        <v>343</v>
      </c>
      <c r="B22" s="13" t="s">
        <v>344</v>
      </c>
      <c r="C22" s="157" t="s">
        <v>345</v>
      </c>
      <c r="D22" s="22" t="s">
        <v>346</v>
      </c>
      <c r="E22" s="156" t="s">
        <v>347</v>
      </c>
      <c r="F22" s="22" t="s">
        <v>348</v>
      </c>
      <c r="G22" s="322" t="s">
        <v>385</v>
      </c>
    </row>
    <row r="23" spans="1:7" ht="89.25" customHeight="1">
      <c r="A23" s="325">
        <v>1</v>
      </c>
      <c r="B23" s="325" t="s">
        <v>353</v>
      </c>
      <c r="C23" s="325" t="s">
        <v>354</v>
      </c>
      <c r="D23" s="327">
        <v>2510796</v>
      </c>
      <c r="E23" s="325">
        <v>2016</v>
      </c>
      <c r="F23" s="325" t="s">
        <v>355</v>
      </c>
      <c r="G23" s="323" t="s">
        <v>356</v>
      </c>
    </row>
    <row r="24" spans="1:7" ht="15.75" thickBot="1">
      <c r="A24" s="326"/>
      <c r="B24" s="326"/>
      <c r="C24" s="326"/>
      <c r="D24" s="328"/>
      <c r="E24" s="326"/>
      <c r="F24" s="326"/>
      <c r="G24" s="324" t="s">
        <v>357</v>
      </c>
    </row>
    <row r="25" spans="1:7" ht="44.25" customHeight="1">
      <c r="A25" s="325">
        <v>2</v>
      </c>
      <c r="B25" s="325" t="s">
        <v>358</v>
      </c>
      <c r="C25" s="325" t="s">
        <v>359</v>
      </c>
      <c r="D25" s="327">
        <v>1069640</v>
      </c>
      <c r="E25" s="325" t="s">
        <v>360</v>
      </c>
      <c r="F25" s="325" t="s">
        <v>361</v>
      </c>
      <c r="G25" s="325" t="s">
        <v>356</v>
      </c>
    </row>
    <row r="26" spans="1:7" ht="15.75" thickBot="1">
      <c r="A26" s="326"/>
      <c r="B26" s="326"/>
      <c r="C26" s="326"/>
      <c r="D26" s="328"/>
      <c r="E26" s="326"/>
      <c r="F26" s="326"/>
      <c r="G26" s="326"/>
    </row>
    <row r="27" spans="1:7" ht="15">
      <c r="A27" s="325">
        <v>3</v>
      </c>
      <c r="B27" s="325" t="s">
        <v>362</v>
      </c>
      <c r="C27" s="325" t="s">
        <v>363</v>
      </c>
      <c r="D27" s="327">
        <v>519240</v>
      </c>
      <c r="E27" s="325">
        <v>2016</v>
      </c>
      <c r="F27" s="325" t="s">
        <v>364</v>
      </c>
      <c r="G27" s="325" t="s">
        <v>365</v>
      </c>
    </row>
    <row r="28" spans="1:7" ht="15.75" thickBot="1">
      <c r="A28" s="326"/>
      <c r="B28" s="326"/>
      <c r="C28" s="326"/>
      <c r="D28" s="328"/>
      <c r="E28" s="326"/>
      <c r="F28" s="326"/>
      <c r="G28" s="326"/>
    </row>
    <row r="29" spans="1:7" ht="91.5" customHeight="1">
      <c r="A29" s="325">
        <v>4</v>
      </c>
      <c r="B29" s="325" t="s">
        <v>366</v>
      </c>
      <c r="C29" s="325" t="s">
        <v>367</v>
      </c>
      <c r="D29" s="327">
        <v>500000</v>
      </c>
      <c r="E29" s="325">
        <v>2016</v>
      </c>
      <c r="F29" s="325" t="s">
        <v>368</v>
      </c>
      <c r="G29" s="323" t="s">
        <v>356</v>
      </c>
    </row>
    <row r="30" spans="1:7" ht="30.75" thickBot="1">
      <c r="A30" s="326"/>
      <c r="B30" s="326"/>
      <c r="C30" s="326"/>
      <c r="D30" s="328"/>
      <c r="E30" s="326"/>
      <c r="F30" s="326"/>
      <c r="G30" s="324" t="s">
        <v>369</v>
      </c>
    </row>
    <row r="31" spans="1:7" ht="180.75" thickBot="1">
      <c r="A31" s="330">
        <v>5</v>
      </c>
      <c r="B31" s="331" t="s">
        <v>366</v>
      </c>
      <c r="C31" s="331" t="s">
        <v>370</v>
      </c>
      <c r="D31" s="331" t="s">
        <v>371</v>
      </c>
      <c r="E31" s="331" t="s">
        <v>360</v>
      </c>
      <c r="F31" s="331" t="s">
        <v>372</v>
      </c>
      <c r="G31" s="331" t="s">
        <v>373</v>
      </c>
    </row>
    <row r="32" spans="1:7" ht="135.75" thickBot="1">
      <c r="A32" s="330">
        <v>6</v>
      </c>
      <c r="B32" s="331" t="s">
        <v>366</v>
      </c>
      <c r="C32" s="331" t="s">
        <v>374</v>
      </c>
      <c r="D32" s="332">
        <v>435748</v>
      </c>
      <c r="E32" s="331" t="s">
        <v>360</v>
      </c>
      <c r="F32" s="331" t="s">
        <v>375</v>
      </c>
      <c r="G32" s="331" t="s">
        <v>376</v>
      </c>
    </row>
    <row r="33" spans="1:7" ht="150.75" thickBot="1">
      <c r="A33" s="329">
        <v>7</v>
      </c>
      <c r="B33" s="324" t="s">
        <v>366</v>
      </c>
      <c r="C33" s="324" t="s">
        <v>377</v>
      </c>
      <c r="D33" s="324" t="s">
        <v>378</v>
      </c>
      <c r="E33" s="324" t="s">
        <v>360</v>
      </c>
      <c r="F33" s="324" t="s">
        <v>379</v>
      </c>
      <c r="G33" s="324" t="s">
        <v>380</v>
      </c>
    </row>
    <row r="34" spans="1:7" ht="105.75" thickBot="1">
      <c r="A34" s="329">
        <v>8</v>
      </c>
      <c r="B34" s="324" t="s">
        <v>366</v>
      </c>
      <c r="C34" s="324" t="s">
        <v>381</v>
      </c>
      <c r="D34" s="324" t="s">
        <v>382</v>
      </c>
      <c r="E34" s="324" t="s">
        <v>360</v>
      </c>
      <c r="F34" s="324" t="s">
        <v>383</v>
      </c>
      <c r="G34" s="324" t="s">
        <v>384</v>
      </c>
    </row>
    <row r="1409" ht="15"/>
    <row r="1426" ht="15"/>
  </sheetData>
  <sheetProtection/>
  <mergeCells count="44">
    <mergeCell ref="A29:A30"/>
    <mergeCell ref="B29:B30"/>
    <mergeCell ref="C29:C30"/>
    <mergeCell ref="D29:D30"/>
    <mergeCell ref="E29:E30"/>
    <mergeCell ref="F29:F30"/>
    <mergeCell ref="G25:G26"/>
    <mergeCell ref="A27:A28"/>
    <mergeCell ref="B27:B28"/>
    <mergeCell ref="C27:C28"/>
    <mergeCell ref="D27:D28"/>
    <mergeCell ref="E27:E28"/>
    <mergeCell ref="F27:F28"/>
    <mergeCell ref="G27:G28"/>
    <mergeCell ref="A25:A26"/>
    <mergeCell ref="B25:B26"/>
    <mergeCell ref="C25:C26"/>
    <mergeCell ref="D25:D26"/>
    <mergeCell ref="E25:E26"/>
    <mergeCell ref="F25:F26"/>
    <mergeCell ref="A21:G21"/>
    <mergeCell ref="A18:G18"/>
    <mergeCell ref="A19:G19"/>
    <mergeCell ref="A23:A24"/>
    <mergeCell ref="B23:B24"/>
    <mergeCell ref="C23:C24"/>
    <mergeCell ref="D23:D24"/>
    <mergeCell ref="E23:E24"/>
    <mergeCell ref="F23:F24"/>
    <mergeCell ref="A9:F9"/>
    <mergeCell ref="A10:F10"/>
    <mergeCell ref="A11:F11"/>
    <mergeCell ref="A2:F2"/>
    <mergeCell ref="A3:F3"/>
    <mergeCell ref="A4:F4"/>
    <mergeCell ref="A16:F16"/>
    <mergeCell ref="A13:F13"/>
    <mergeCell ref="A14:F14"/>
    <mergeCell ref="D6:F6"/>
    <mergeCell ref="A6:C6"/>
    <mergeCell ref="D7:F7"/>
    <mergeCell ref="A7:C7"/>
    <mergeCell ref="D8:F8"/>
    <mergeCell ref="A8:C8"/>
  </mergeCells>
  <hyperlinks>
    <hyperlink ref="A4" location="Par1409" display="Par1409"/>
    <hyperlink ref="A11" location="Par1426" display="Par1426"/>
    <hyperlink ref="A11:C11" r:id="rId1" display="О корпоративных правилах осуществления закупок (включая использование конкурсов, аукционов) &lt;5&gt;"/>
  </hyperlinks>
  <printOptions/>
  <pageMargins left="0.7" right="0.7" top="0.75" bottom="0.75" header="0.3" footer="0.3"/>
  <pageSetup horizontalDpi="600" verticalDpi="600" orientation="portrait" paperSize="9" r:id="rId2"/>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22"/>
  <sheetViews>
    <sheetView zoomScalePageLayoutView="0" workbookViewId="0" topLeftCell="A3">
      <selection activeCell="E12" sqref="E12:H12"/>
    </sheetView>
  </sheetViews>
  <sheetFormatPr defaultColWidth="9.140625" defaultRowHeight="15"/>
  <cols>
    <col min="1" max="1" width="18.00390625" style="0" customWidth="1"/>
    <col min="2" max="2" width="18.421875" style="0" customWidth="1"/>
    <col min="3" max="3" width="11.140625" style="0" customWidth="1"/>
    <col min="8" max="8" width="10.8515625" style="0" customWidth="1"/>
  </cols>
  <sheetData>
    <row r="1" ht="15">
      <c r="H1" s="79" t="s">
        <v>136</v>
      </c>
    </row>
    <row r="2" spans="1:8" ht="15">
      <c r="A2" s="190" t="s">
        <v>49</v>
      </c>
      <c r="B2" s="190"/>
      <c r="C2" s="190"/>
      <c r="D2" s="190"/>
      <c r="E2" s="190"/>
      <c r="F2" s="190"/>
      <c r="G2" s="190"/>
      <c r="H2" s="190"/>
    </row>
    <row r="3" spans="1:8" ht="15">
      <c r="A3" s="190" t="s">
        <v>50</v>
      </c>
      <c r="B3" s="190"/>
      <c r="C3" s="190"/>
      <c r="D3" s="190"/>
      <c r="E3" s="190"/>
      <c r="F3" s="190"/>
      <c r="G3" s="190"/>
      <c r="H3" s="190"/>
    </row>
    <row r="4" spans="1:8" ht="15">
      <c r="A4" s="228" t="s">
        <v>51</v>
      </c>
      <c r="B4" s="228"/>
      <c r="C4" s="228"/>
      <c r="D4" s="228"/>
      <c r="E4" s="228"/>
      <c r="F4" s="228"/>
      <c r="G4" s="228"/>
      <c r="H4" s="228"/>
    </row>
    <row r="5" spans="1:8" ht="15.75" thickBot="1">
      <c r="A5" s="24"/>
      <c r="B5" s="24"/>
      <c r="C5" s="24"/>
      <c r="D5" s="24"/>
      <c r="E5" s="24"/>
      <c r="F5" s="24"/>
      <c r="G5" s="24"/>
      <c r="H5" s="24"/>
    </row>
    <row r="6" spans="1:8" ht="30" customHeight="1" thickBot="1">
      <c r="A6" s="178" t="s">
        <v>28</v>
      </c>
      <c r="B6" s="179"/>
      <c r="C6" s="179"/>
      <c r="D6" s="180"/>
      <c r="E6" s="219" t="s">
        <v>27</v>
      </c>
      <c r="F6" s="220"/>
      <c r="G6" s="220"/>
      <c r="H6" s="221"/>
    </row>
    <row r="7" spans="1:8" ht="15.75" thickBot="1">
      <c r="A7" s="178" t="s">
        <v>26</v>
      </c>
      <c r="B7" s="179"/>
      <c r="C7" s="179"/>
      <c r="D7" s="180"/>
      <c r="E7" s="196" t="s">
        <v>25</v>
      </c>
      <c r="F7" s="197"/>
      <c r="G7" s="197"/>
      <c r="H7" s="198"/>
    </row>
    <row r="8" spans="1:8" ht="15.75" thickBot="1">
      <c r="A8" s="178" t="s">
        <v>24</v>
      </c>
      <c r="B8" s="179"/>
      <c r="C8" s="179"/>
      <c r="D8" s="180"/>
      <c r="E8" s="222" t="s">
        <v>42</v>
      </c>
      <c r="F8" s="223"/>
      <c r="G8" s="223"/>
      <c r="H8" s="224"/>
    </row>
    <row r="9" spans="1:8" ht="29.25" customHeight="1" thickBot="1">
      <c r="A9" s="175" t="s">
        <v>251</v>
      </c>
      <c r="B9" s="176"/>
      <c r="C9" s="176"/>
      <c r="D9" s="176"/>
      <c r="E9" s="176"/>
      <c r="F9" s="176"/>
      <c r="G9" s="176"/>
      <c r="H9" s="177"/>
    </row>
    <row r="10" spans="1:8" ht="30" customHeight="1" thickBot="1">
      <c r="A10" s="187" t="s">
        <v>23</v>
      </c>
      <c r="B10" s="188"/>
      <c r="C10" s="188"/>
      <c r="D10" s="189"/>
      <c r="E10" s="167" t="s">
        <v>43</v>
      </c>
      <c r="F10" s="168"/>
      <c r="G10" s="168"/>
      <c r="H10" s="169"/>
    </row>
    <row r="11" spans="1:18" ht="16.5" thickBot="1">
      <c r="A11" s="215" t="s">
        <v>22</v>
      </c>
      <c r="B11" s="229"/>
      <c r="C11" s="229"/>
      <c r="D11" s="216"/>
      <c r="E11" s="167" t="s">
        <v>21</v>
      </c>
      <c r="F11" s="169"/>
      <c r="G11" s="167" t="s">
        <v>20</v>
      </c>
      <c r="H11" s="169"/>
      <c r="L11" s="26"/>
      <c r="M11" s="26"/>
      <c r="N11" s="26"/>
      <c r="O11" s="26"/>
      <c r="P11" s="26"/>
      <c r="Q11" s="26"/>
      <c r="R11" s="27"/>
    </row>
    <row r="12" spans="1:8" ht="15.75" thickBot="1">
      <c r="A12" s="217"/>
      <c r="B12" s="230"/>
      <c r="C12" s="230"/>
      <c r="D12" s="218"/>
      <c r="E12" s="231">
        <v>42367</v>
      </c>
      <c r="F12" s="232"/>
      <c r="G12" s="233" t="s">
        <v>256</v>
      </c>
      <c r="H12" s="234"/>
    </row>
    <row r="13" spans="1:8" ht="63" customHeight="1" thickBot="1">
      <c r="A13" s="178" t="s">
        <v>19</v>
      </c>
      <c r="B13" s="179"/>
      <c r="C13" s="179"/>
      <c r="D13" s="180"/>
      <c r="E13" s="175" t="s">
        <v>258</v>
      </c>
      <c r="F13" s="176"/>
      <c r="G13" s="176"/>
      <c r="H13" s="177"/>
    </row>
    <row r="14" spans="1:8" ht="30.75" customHeight="1" thickBot="1">
      <c r="A14" s="178" t="s">
        <v>44</v>
      </c>
      <c r="B14" s="179"/>
      <c r="C14" s="179"/>
      <c r="D14" s="180"/>
      <c r="E14" s="167" t="s">
        <v>257</v>
      </c>
      <c r="F14" s="168"/>
      <c r="G14" s="168"/>
      <c r="H14" s="169"/>
    </row>
    <row r="15" spans="1:8" ht="15.75" thickBot="1">
      <c r="A15" s="187" t="s">
        <v>73</v>
      </c>
      <c r="B15" s="188"/>
      <c r="C15" s="188"/>
      <c r="D15" s="189"/>
      <c r="E15" s="167" t="s">
        <v>74</v>
      </c>
      <c r="F15" s="168"/>
      <c r="G15" s="168"/>
      <c r="H15" s="169"/>
    </row>
    <row r="16" spans="1:8" ht="15.75" thickBot="1">
      <c r="A16" s="164" t="s">
        <v>252</v>
      </c>
      <c r="B16" s="165"/>
      <c r="C16" s="166"/>
      <c r="D16" s="164" t="s">
        <v>253</v>
      </c>
      <c r="E16" s="165"/>
      <c r="F16" s="165"/>
      <c r="G16" s="165"/>
      <c r="H16" s="166"/>
    </row>
    <row r="17" spans="1:8" ht="15.75" thickBot="1">
      <c r="A17" s="164" t="s">
        <v>45</v>
      </c>
      <c r="B17" s="166"/>
      <c r="C17" s="226" t="s">
        <v>1</v>
      </c>
      <c r="D17" s="164" t="s">
        <v>45</v>
      </c>
      <c r="E17" s="165"/>
      <c r="F17" s="165"/>
      <c r="G17" s="166"/>
      <c r="H17" s="226" t="s">
        <v>1</v>
      </c>
    </row>
    <row r="18" spans="1:8" ht="60.75" thickBot="1">
      <c r="A18" s="2" t="s">
        <v>6</v>
      </c>
      <c r="B18" s="3" t="s">
        <v>46</v>
      </c>
      <c r="C18" s="227"/>
      <c r="D18" s="164" t="s">
        <v>6</v>
      </c>
      <c r="E18" s="166"/>
      <c r="F18" s="164" t="s">
        <v>46</v>
      </c>
      <c r="G18" s="166"/>
      <c r="H18" s="227"/>
    </row>
    <row r="19" spans="1:8" ht="15.75" thickBot="1">
      <c r="A19" s="108" t="s">
        <v>254</v>
      </c>
      <c r="B19" s="114" t="s">
        <v>255</v>
      </c>
      <c r="C19" s="8" t="s">
        <v>0</v>
      </c>
      <c r="D19" s="167" t="s">
        <v>254</v>
      </c>
      <c r="E19" s="169"/>
      <c r="F19" s="167" t="s">
        <v>255</v>
      </c>
      <c r="G19" s="169"/>
      <c r="H19" s="8" t="s">
        <v>0</v>
      </c>
    </row>
    <row r="20" spans="1:8" ht="15.75" thickBot="1">
      <c r="A20" s="25">
        <v>224194.8</v>
      </c>
      <c r="B20" s="104">
        <v>98.3</v>
      </c>
      <c r="C20" s="104">
        <v>0.6654</v>
      </c>
      <c r="D20" s="225">
        <v>228575.3</v>
      </c>
      <c r="E20" s="192"/>
      <c r="F20" s="225">
        <v>101.8</v>
      </c>
      <c r="G20" s="192"/>
      <c r="H20" s="104">
        <v>0.6675</v>
      </c>
    </row>
    <row r="21" spans="1:8" ht="15.75" thickBot="1">
      <c r="A21" s="215" t="s">
        <v>47</v>
      </c>
      <c r="B21" s="216"/>
      <c r="C21" s="187" t="s">
        <v>48</v>
      </c>
      <c r="D21" s="188"/>
      <c r="E21" s="188"/>
      <c r="F21" s="188"/>
      <c r="G21" s="188"/>
      <c r="H21" s="189"/>
    </row>
    <row r="22" spans="1:8" ht="15.75" thickBot="1">
      <c r="A22" s="217"/>
      <c r="B22" s="218"/>
      <c r="C22" s="187"/>
      <c r="D22" s="188"/>
      <c r="E22" s="188"/>
      <c r="F22" s="188"/>
      <c r="G22" s="188"/>
      <c r="H22" s="189"/>
    </row>
  </sheetData>
  <sheetProtection/>
  <mergeCells count="38">
    <mergeCell ref="G12:H12"/>
    <mergeCell ref="A6:D6"/>
    <mergeCell ref="A2:H2"/>
    <mergeCell ref="A3:H3"/>
    <mergeCell ref="A4:H4"/>
    <mergeCell ref="E14:H14"/>
    <mergeCell ref="E13:H13"/>
    <mergeCell ref="A13:D13"/>
    <mergeCell ref="A14:D14"/>
    <mergeCell ref="A9:H9"/>
    <mergeCell ref="A10:D10"/>
    <mergeCell ref="E10:H10"/>
    <mergeCell ref="F20:G20"/>
    <mergeCell ref="A15:D15"/>
    <mergeCell ref="A17:B17"/>
    <mergeCell ref="C17:C18"/>
    <mergeCell ref="D17:G17"/>
    <mergeCell ref="H17:H18"/>
    <mergeCell ref="E6:H6"/>
    <mergeCell ref="A7:D7"/>
    <mergeCell ref="E7:H7"/>
    <mergeCell ref="A8:D8"/>
    <mergeCell ref="E8:H8"/>
    <mergeCell ref="E15:H15"/>
    <mergeCell ref="A11:D12"/>
    <mergeCell ref="E11:F11"/>
    <mergeCell ref="G11:H11"/>
    <mergeCell ref="E12:F12"/>
    <mergeCell ref="A21:B22"/>
    <mergeCell ref="C21:H21"/>
    <mergeCell ref="C22:H22"/>
    <mergeCell ref="A16:C16"/>
    <mergeCell ref="D16:H16"/>
    <mergeCell ref="D18:E18"/>
    <mergeCell ref="F18:G18"/>
    <mergeCell ref="D19:E19"/>
    <mergeCell ref="F19:G19"/>
    <mergeCell ref="D20:E2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90"/>
  <sheetViews>
    <sheetView zoomScalePageLayoutView="0" workbookViewId="0" topLeftCell="A66">
      <selection activeCell="G59" sqref="G59:G63"/>
    </sheetView>
  </sheetViews>
  <sheetFormatPr defaultColWidth="9.140625" defaultRowHeight="15"/>
  <cols>
    <col min="1" max="1" width="4.00390625" style="0" customWidth="1"/>
    <col min="2" max="2" width="64.8515625" style="0" bestFit="1" customWidth="1"/>
    <col min="3" max="3" width="16.8515625" style="0" customWidth="1"/>
    <col min="4" max="5" width="15.421875" style="0" customWidth="1"/>
    <col min="6" max="7" width="13.7109375" style="0" customWidth="1"/>
  </cols>
  <sheetData>
    <row r="1" ht="15">
      <c r="D1" s="79" t="s">
        <v>137</v>
      </c>
    </row>
    <row r="2" spans="2:4" ht="15">
      <c r="B2" s="190" t="s">
        <v>52</v>
      </c>
      <c r="C2" s="190"/>
      <c r="D2" s="190"/>
    </row>
    <row r="3" spans="2:4" ht="15">
      <c r="B3" s="190" t="s">
        <v>53</v>
      </c>
      <c r="C3" s="190"/>
      <c r="D3" s="190"/>
    </row>
    <row r="4" ht="15.75" thickBot="1"/>
    <row r="5" spans="2:4" ht="15.75" thickBot="1">
      <c r="B5" s="28" t="s">
        <v>28</v>
      </c>
      <c r="C5" s="219" t="s">
        <v>27</v>
      </c>
      <c r="D5" s="221"/>
    </row>
    <row r="6" spans="2:4" ht="15.75" thickBot="1">
      <c r="B6" s="29" t="s">
        <v>26</v>
      </c>
      <c r="C6" s="196" t="s">
        <v>25</v>
      </c>
      <c r="D6" s="198"/>
    </row>
    <row r="7" spans="2:4" ht="31.5" customHeight="1" thickBot="1">
      <c r="B7" s="35" t="s">
        <v>24</v>
      </c>
      <c r="C7" s="167" t="s">
        <v>42</v>
      </c>
      <c r="D7" s="169"/>
    </row>
    <row r="8" spans="2:4" ht="15.75" thickBot="1">
      <c r="B8" s="164" t="s">
        <v>54</v>
      </c>
      <c r="C8" s="165"/>
      <c r="D8" s="166"/>
    </row>
    <row r="9" spans="2:4" ht="45.75" customHeight="1" thickBot="1">
      <c r="B9" s="35" t="s">
        <v>23</v>
      </c>
      <c r="C9" s="167" t="s">
        <v>43</v>
      </c>
      <c r="D9" s="169"/>
    </row>
    <row r="10" spans="2:4" ht="15.75" thickBot="1">
      <c r="B10" s="241" t="s">
        <v>22</v>
      </c>
      <c r="C10" s="3" t="s">
        <v>21</v>
      </c>
      <c r="D10" s="3" t="s">
        <v>20</v>
      </c>
    </row>
    <row r="11" spans="2:4" ht="15.75" thickBot="1">
      <c r="B11" s="242"/>
      <c r="C11" s="37">
        <v>42367</v>
      </c>
      <c r="D11" s="114" t="s">
        <v>276</v>
      </c>
    </row>
    <row r="12" spans="2:4" ht="74.25" customHeight="1" thickBot="1">
      <c r="B12" s="35" t="s">
        <v>19</v>
      </c>
      <c r="C12" s="175" t="s">
        <v>277</v>
      </c>
      <c r="D12" s="177"/>
    </row>
    <row r="13" spans="2:4" ht="15.75" thickBot="1">
      <c r="B13" s="29" t="s">
        <v>72</v>
      </c>
      <c r="C13" s="167" t="s">
        <v>74</v>
      </c>
      <c r="D13" s="169"/>
    </row>
    <row r="14" spans="2:4" ht="15">
      <c r="B14" s="80"/>
      <c r="C14" s="38"/>
      <c r="D14" s="38"/>
    </row>
    <row r="15" ht="15">
      <c r="G15" s="79" t="s">
        <v>138</v>
      </c>
    </row>
    <row r="16" spans="2:7" ht="15">
      <c r="B16" s="190" t="s">
        <v>59</v>
      </c>
      <c r="C16" s="190"/>
      <c r="D16" s="190"/>
      <c r="E16" s="190"/>
      <c r="F16" s="190"/>
      <c r="G16" s="190"/>
    </row>
    <row r="17" spans="2:7" ht="15">
      <c r="B17" s="190" t="s">
        <v>60</v>
      </c>
      <c r="C17" s="190"/>
      <c r="D17" s="190"/>
      <c r="E17" s="190"/>
      <c r="F17" s="190"/>
      <c r="G17" s="190"/>
    </row>
    <row r="18" ht="15.75" thickBot="1"/>
    <row r="19" spans="2:7" ht="30" customHeight="1">
      <c r="B19" s="235" t="s">
        <v>79</v>
      </c>
      <c r="C19" s="236"/>
      <c r="D19" s="236"/>
      <c r="E19" s="236"/>
      <c r="F19" s="236"/>
      <c r="G19" s="237"/>
    </row>
    <row r="20" spans="2:7" ht="15.75" thickBot="1">
      <c r="B20" s="238" t="s">
        <v>55</v>
      </c>
      <c r="C20" s="246"/>
      <c r="D20" s="246"/>
      <c r="E20" s="246"/>
      <c r="F20" s="246"/>
      <c r="G20" s="247"/>
    </row>
    <row r="21" spans="1:7" ht="15.75" thickBot="1">
      <c r="A21" s="226" t="s">
        <v>17</v>
      </c>
      <c r="B21" s="172" t="s">
        <v>56</v>
      </c>
      <c r="C21" s="172" t="s">
        <v>57</v>
      </c>
      <c r="D21" s="167" t="s">
        <v>58</v>
      </c>
      <c r="E21" s="168"/>
      <c r="F21" s="168"/>
      <c r="G21" s="169"/>
    </row>
    <row r="22" spans="1:7" ht="47.25" customHeight="1" thickBot="1">
      <c r="A22" s="227"/>
      <c r="B22" s="174"/>
      <c r="C22" s="174"/>
      <c r="D22" s="16" t="s">
        <v>75</v>
      </c>
      <c r="E22" s="40" t="s">
        <v>76</v>
      </c>
      <c r="F22" s="17" t="s">
        <v>77</v>
      </c>
      <c r="G22" s="40" t="s">
        <v>78</v>
      </c>
    </row>
    <row r="23" spans="1:7" ht="46.5" customHeight="1">
      <c r="A23" s="264">
        <v>1</v>
      </c>
      <c r="B23" s="244" t="s">
        <v>87</v>
      </c>
      <c r="C23" s="172"/>
      <c r="D23" s="248">
        <v>164.13</v>
      </c>
      <c r="E23" s="249"/>
      <c r="F23" s="249"/>
      <c r="G23" s="250"/>
    </row>
    <row r="24" spans="1:7" ht="46.5" customHeight="1" thickBot="1">
      <c r="A24" s="265"/>
      <c r="B24" s="245"/>
      <c r="C24" s="174"/>
      <c r="D24" s="251"/>
      <c r="E24" s="252"/>
      <c r="F24" s="252"/>
      <c r="G24" s="253"/>
    </row>
    <row r="25" spans="1:7" ht="17.25" customHeight="1">
      <c r="A25" s="266" t="s">
        <v>32</v>
      </c>
      <c r="B25" s="241" t="s">
        <v>83</v>
      </c>
      <c r="C25" s="172"/>
      <c r="D25" s="248">
        <v>85.01</v>
      </c>
      <c r="E25" s="249"/>
      <c r="F25" s="249"/>
      <c r="G25" s="250"/>
    </row>
    <row r="26" spans="1:7" ht="15.75" thickBot="1">
      <c r="A26" s="267"/>
      <c r="B26" s="242"/>
      <c r="C26" s="174"/>
      <c r="D26" s="251"/>
      <c r="E26" s="252"/>
      <c r="F26" s="252"/>
      <c r="G26" s="253"/>
    </row>
    <row r="27" spans="1:7" ht="15">
      <c r="A27" s="260" t="s">
        <v>31</v>
      </c>
      <c r="B27" s="241" t="s">
        <v>85</v>
      </c>
      <c r="C27" s="172"/>
      <c r="D27" s="248">
        <v>16.12</v>
      </c>
      <c r="E27" s="249"/>
      <c r="F27" s="249"/>
      <c r="G27" s="250"/>
    </row>
    <row r="28" spans="1:7" ht="15.75" thickBot="1">
      <c r="A28" s="261"/>
      <c r="B28" s="242"/>
      <c r="C28" s="174"/>
      <c r="D28" s="251"/>
      <c r="E28" s="252"/>
      <c r="F28" s="252"/>
      <c r="G28" s="253"/>
    </row>
    <row r="29" spans="1:7" ht="33" customHeight="1">
      <c r="A29" s="266" t="s">
        <v>264</v>
      </c>
      <c r="B29" s="241" t="s">
        <v>84</v>
      </c>
      <c r="C29" s="172"/>
      <c r="D29" s="248">
        <v>2.18</v>
      </c>
      <c r="E29" s="249"/>
      <c r="F29" s="249"/>
      <c r="G29" s="250"/>
    </row>
    <row r="30" spans="1:7" ht="30.75" customHeight="1" thickBot="1">
      <c r="A30" s="267"/>
      <c r="B30" s="242"/>
      <c r="C30" s="174"/>
      <c r="D30" s="251"/>
      <c r="E30" s="252"/>
      <c r="F30" s="252"/>
      <c r="G30" s="253"/>
    </row>
    <row r="31" spans="1:7" ht="31.5" customHeight="1">
      <c r="A31" s="260" t="s">
        <v>265</v>
      </c>
      <c r="B31" s="241" t="s">
        <v>86</v>
      </c>
      <c r="C31" s="172"/>
      <c r="D31" s="248">
        <v>60.82</v>
      </c>
      <c r="E31" s="249"/>
      <c r="F31" s="248"/>
      <c r="G31" s="250"/>
    </row>
    <row r="32" spans="1:7" ht="31.5" customHeight="1" thickBot="1">
      <c r="A32" s="261"/>
      <c r="B32" s="242"/>
      <c r="C32" s="174"/>
      <c r="D32" s="268"/>
      <c r="E32" s="269"/>
      <c r="F32" s="268"/>
      <c r="G32" s="270"/>
    </row>
    <row r="33" spans="1:7" ht="25.5" customHeight="1" thickBot="1">
      <c r="A33" s="266" t="s">
        <v>101</v>
      </c>
      <c r="B33" s="241" t="s">
        <v>88</v>
      </c>
      <c r="C33" s="113" t="s">
        <v>81</v>
      </c>
      <c r="D33" s="257">
        <v>75416</v>
      </c>
      <c r="E33" s="259"/>
      <c r="F33" s="257">
        <v>150832</v>
      </c>
      <c r="G33" s="258"/>
    </row>
    <row r="34" spans="1:7" ht="26.25" customHeight="1" thickBot="1">
      <c r="A34" s="267"/>
      <c r="B34" s="242"/>
      <c r="C34" s="113" t="s">
        <v>82</v>
      </c>
      <c r="D34" s="251">
        <v>110417</v>
      </c>
      <c r="E34" s="252"/>
      <c r="F34" s="251">
        <v>220834</v>
      </c>
      <c r="G34" s="253"/>
    </row>
    <row r="35" spans="1:7" ht="22.5" customHeight="1" thickBot="1">
      <c r="A35" s="260" t="s">
        <v>102</v>
      </c>
      <c r="B35" s="181" t="s">
        <v>89</v>
      </c>
      <c r="C35" s="101" t="s">
        <v>81</v>
      </c>
      <c r="D35" s="257">
        <v>120334</v>
      </c>
      <c r="E35" s="259"/>
      <c r="F35" s="257">
        <v>240668</v>
      </c>
      <c r="G35" s="258"/>
    </row>
    <row r="36" spans="1:7" ht="25.5" customHeight="1" thickBot="1">
      <c r="A36" s="261"/>
      <c r="B36" s="184"/>
      <c r="C36" s="112" t="s">
        <v>82</v>
      </c>
      <c r="D36" s="251">
        <v>145297</v>
      </c>
      <c r="E36" s="252"/>
      <c r="F36" s="251">
        <v>290594</v>
      </c>
      <c r="G36" s="253"/>
    </row>
    <row r="37" spans="1:7" ht="21" customHeight="1">
      <c r="A37" s="260" t="s">
        <v>103</v>
      </c>
      <c r="B37" s="262" t="s">
        <v>90</v>
      </c>
      <c r="C37" s="172" t="s">
        <v>278</v>
      </c>
      <c r="D37" s="212" t="s">
        <v>278</v>
      </c>
      <c r="E37" s="214"/>
      <c r="F37" s="213" t="s">
        <v>278</v>
      </c>
      <c r="G37" s="214"/>
    </row>
    <row r="38" spans="1:7" ht="24" customHeight="1" thickBot="1">
      <c r="A38" s="261"/>
      <c r="B38" s="263"/>
      <c r="C38" s="174"/>
      <c r="D38" s="205"/>
      <c r="E38" s="207"/>
      <c r="F38" s="206"/>
      <c r="G38" s="207"/>
    </row>
    <row r="39" spans="1:7" ht="15.75" thickBot="1">
      <c r="A39" s="121" t="s">
        <v>125</v>
      </c>
      <c r="B39" s="20" t="s">
        <v>97</v>
      </c>
      <c r="C39" s="13" t="s">
        <v>41</v>
      </c>
      <c r="D39" s="167" t="s">
        <v>41</v>
      </c>
      <c r="E39" s="169"/>
      <c r="F39" s="167" t="s">
        <v>41</v>
      </c>
      <c r="G39" s="169"/>
    </row>
    <row r="40" spans="1:7" ht="15.75" thickBot="1">
      <c r="A40" s="121" t="s">
        <v>279</v>
      </c>
      <c r="B40" s="20" t="s">
        <v>91</v>
      </c>
      <c r="C40" s="13" t="s">
        <v>81</v>
      </c>
      <c r="D40" s="167">
        <v>574</v>
      </c>
      <c r="E40" s="169"/>
      <c r="F40" s="167">
        <v>1148</v>
      </c>
      <c r="G40" s="169"/>
    </row>
    <row r="41" spans="1:7" ht="15.75" thickBot="1">
      <c r="A41" s="121" t="s">
        <v>280</v>
      </c>
      <c r="B41" s="20" t="s">
        <v>283</v>
      </c>
      <c r="C41" s="13" t="s">
        <v>81</v>
      </c>
      <c r="D41" s="167">
        <v>788</v>
      </c>
      <c r="E41" s="169"/>
      <c r="F41" s="167">
        <v>1575</v>
      </c>
      <c r="G41" s="169"/>
    </row>
    <row r="42" spans="1:7" ht="30.75" thickBot="1">
      <c r="A42" s="121" t="s">
        <v>281</v>
      </c>
      <c r="B42" s="20" t="s">
        <v>284</v>
      </c>
      <c r="C42" s="13" t="s">
        <v>81</v>
      </c>
      <c r="D42" s="167">
        <v>615</v>
      </c>
      <c r="E42" s="169"/>
      <c r="F42" s="167">
        <v>1230</v>
      </c>
      <c r="G42" s="169"/>
    </row>
    <row r="43" spans="1:7" ht="30.75" thickBot="1">
      <c r="A43" s="121" t="s">
        <v>282</v>
      </c>
      <c r="B43" s="20" t="s">
        <v>99</v>
      </c>
      <c r="C43" s="13" t="s">
        <v>41</v>
      </c>
      <c r="D43" s="167" t="s">
        <v>41</v>
      </c>
      <c r="E43" s="169"/>
      <c r="F43" s="167" t="s">
        <v>41</v>
      </c>
      <c r="G43" s="169"/>
    </row>
    <row r="44" spans="1:7" ht="15">
      <c r="A44" s="122"/>
      <c r="B44" s="34"/>
      <c r="C44" s="111"/>
      <c r="D44" s="111"/>
      <c r="E44" s="111"/>
      <c r="F44" s="111"/>
      <c r="G44" s="111"/>
    </row>
    <row r="45" spans="2:7" ht="15">
      <c r="B45" s="34"/>
      <c r="C45" s="34"/>
      <c r="D45" s="34"/>
      <c r="E45" s="34"/>
      <c r="F45" s="34"/>
      <c r="G45" s="79" t="s">
        <v>139</v>
      </c>
    </row>
    <row r="46" spans="1:7" ht="15">
      <c r="A46" s="190" t="s">
        <v>61</v>
      </c>
      <c r="B46" s="190"/>
      <c r="C46" s="190"/>
      <c r="D46" s="190"/>
      <c r="E46" s="190"/>
      <c r="F46" s="190"/>
      <c r="G46" s="190"/>
    </row>
    <row r="47" spans="1:7" ht="15">
      <c r="A47" s="190" t="s">
        <v>62</v>
      </c>
      <c r="B47" s="190"/>
      <c r="C47" s="190"/>
      <c r="D47" s="190"/>
      <c r="E47" s="190"/>
      <c r="F47" s="190"/>
      <c r="G47" s="190"/>
    </row>
    <row r="48" ht="15.75" thickBot="1"/>
    <row r="49" spans="1:7" ht="30" customHeight="1">
      <c r="A49" s="235" t="s">
        <v>80</v>
      </c>
      <c r="B49" s="236"/>
      <c r="C49" s="236"/>
      <c r="D49" s="236"/>
      <c r="E49" s="236"/>
      <c r="F49" s="236"/>
      <c r="G49" s="237"/>
    </row>
    <row r="50" spans="1:7" ht="15.75" thickBot="1">
      <c r="A50" s="238" t="s">
        <v>55</v>
      </c>
      <c r="B50" s="246"/>
      <c r="C50" s="246"/>
      <c r="D50" s="246"/>
      <c r="E50" s="246"/>
      <c r="F50" s="246"/>
      <c r="G50" s="247"/>
    </row>
    <row r="51" spans="1:7" ht="30" customHeight="1" thickBot="1">
      <c r="A51" s="226" t="s">
        <v>17</v>
      </c>
      <c r="B51" s="172" t="s">
        <v>63</v>
      </c>
      <c r="C51" s="172" t="s">
        <v>57</v>
      </c>
      <c r="D51" s="167" t="s">
        <v>58</v>
      </c>
      <c r="E51" s="168"/>
      <c r="F51" s="168"/>
      <c r="G51" s="169"/>
    </row>
    <row r="52" spans="1:7" ht="48" customHeight="1" thickBot="1">
      <c r="A52" s="227"/>
      <c r="B52" s="174"/>
      <c r="C52" s="174"/>
      <c r="D52" s="16" t="s">
        <v>75</v>
      </c>
      <c r="E52" s="40" t="s">
        <v>76</v>
      </c>
      <c r="F52" s="17" t="s">
        <v>77</v>
      </c>
      <c r="G52" s="40" t="s">
        <v>78</v>
      </c>
    </row>
    <row r="53" spans="1:7" ht="13.5" customHeight="1">
      <c r="A53" s="170" t="s">
        <v>100</v>
      </c>
      <c r="B53" s="241" t="s">
        <v>93</v>
      </c>
      <c r="C53" s="170" t="s">
        <v>41</v>
      </c>
      <c r="D53" s="248">
        <v>85.01</v>
      </c>
      <c r="E53" s="249"/>
      <c r="F53" s="249"/>
      <c r="G53" s="250"/>
    </row>
    <row r="54" spans="1:7" ht="15.75" thickBot="1">
      <c r="A54" s="171"/>
      <c r="B54" s="242"/>
      <c r="C54" s="171"/>
      <c r="D54" s="251"/>
      <c r="E54" s="252"/>
      <c r="F54" s="252"/>
      <c r="G54" s="253"/>
    </row>
    <row r="55" spans="1:7" ht="15" customHeight="1">
      <c r="A55" s="170" t="s">
        <v>101</v>
      </c>
      <c r="B55" s="241" t="s">
        <v>92</v>
      </c>
      <c r="C55" s="170" t="s">
        <v>41</v>
      </c>
      <c r="D55" s="170" t="s">
        <v>41</v>
      </c>
      <c r="E55" s="170" t="s">
        <v>41</v>
      </c>
      <c r="F55" s="170" t="s">
        <v>41</v>
      </c>
      <c r="G55" s="170" t="s">
        <v>41</v>
      </c>
    </row>
    <row r="56" spans="1:7" ht="15.75" thickBot="1">
      <c r="A56" s="171"/>
      <c r="B56" s="242"/>
      <c r="C56" s="171"/>
      <c r="D56" s="171"/>
      <c r="E56" s="171"/>
      <c r="F56" s="171"/>
      <c r="G56" s="171"/>
    </row>
    <row r="57" spans="1:7" ht="16.5" customHeight="1">
      <c r="A57" s="170" t="s">
        <v>102</v>
      </c>
      <c r="B57" s="241" t="s">
        <v>94</v>
      </c>
      <c r="C57" s="170" t="s">
        <v>41</v>
      </c>
      <c r="D57" s="170" t="s">
        <v>41</v>
      </c>
      <c r="E57" s="170" t="s">
        <v>41</v>
      </c>
      <c r="F57" s="170" t="s">
        <v>41</v>
      </c>
      <c r="G57" s="170" t="s">
        <v>41</v>
      </c>
    </row>
    <row r="58" spans="1:7" ht="15.75" thickBot="1">
      <c r="A58" s="171"/>
      <c r="B58" s="242"/>
      <c r="C58" s="171"/>
      <c r="D58" s="171"/>
      <c r="E58" s="171"/>
      <c r="F58" s="171"/>
      <c r="G58" s="171"/>
    </row>
    <row r="59" spans="1:7" ht="15.75" thickBot="1">
      <c r="A59" s="170" t="s">
        <v>36</v>
      </c>
      <c r="B59" s="241" t="s">
        <v>95</v>
      </c>
      <c r="C59" s="14" t="s">
        <v>81</v>
      </c>
      <c r="D59" s="123">
        <v>548.66</v>
      </c>
      <c r="E59" s="126">
        <v>1465.8</v>
      </c>
      <c r="F59" s="129">
        <v>1690.3</v>
      </c>
      <c r="G59" s="131">
        <v>0</v>
      </c>
    </row>
    <row r="60" spans="1:7" ht="15.75" thickBot="1">
      <c r="A60" s="171"/>
      <c r="B60" s="242"/>
      <c r="C60" s="18" t="s">
        <v>82</v>
      </c>
      <c r="D60" s="124">
        <v>0</v>
      </c>
      <c r="E60" s="127">
        <v>0</v>
      </c>
      <c r="F60" s="130">
        <v>5904.35</v>
      </c>
      <c r="G60" s="132">
        <v>2305.51</v>
      </c>
    </row>
    <row r="61" spans="1:7" ht="15.75" thickBot="1">
      <c r="A61" s="170" t="s">
        <v>37</v>
      </c>
      <c r="B61" s="243" t="s">
        <v>96</v>
      </c>
      <c r="C61" s="14" t="s">
        <v>81</v>
      </c>
      <c r="D61" s="123">
        <v>1345.26</v>
      </c>
      <c r="E61" s="126">
        <v>2335.67</v>
      </c>
      <c r="F61" s="129">
        <v>5237.07</v>
      </c>
      <c r="G61" s="131">
        <v>0</v>
      </c>
    </row>
    <row r="62" spans="1:7" ht="15.75" thickBot="1">
      <c r="A62" s="171"/>
      <c r="B62" s="186"/>
      <c r="C62" s="18" t="s">
        <v>82</v>
      </c>
      <c r="D62" s="125">
        <v>0</v>
      </c>
      <c r="E62" s="128">
        <v>0</v>
      </c>
      <c r="F62" s="130">
        <v>4217.24</v>
      </c>
      <c r="G62" s="132">
        <v>3421.46</v>
      </c>
    </row>
    <row r="63" spans="1:7" ht="15.75" thickBot="1">
      <c r="A63" s="12" t="s">
        <v>38</v>
      </c>
      <c r="B63" s="32" t="s">
        <v>97</v>
      </c>
      <c r="C63" s="31"/>
      <c r="D63" s="101" t="s">
        <v>41</v>
      </c>
      <c r="E63" s="13" t="s">
        <v>41</v>
      </c>
      <c r="F63" s="102" t="s">
        <v>41</v>
      </c>
      <c r="G63" s="13" t="s">
        <v>41</v>
      </c>
    </row>
    <row r="64" spans="1:7" ht="45.75" thickBot="1">
      <c r="A64" s="39" t="s">
        <v>39</v>
      </c>
      <c r="B64" s="15" t="s">
        <v>98</v>
      </c>
      <c r="C64" s="13" t="s">
        <v>81</v>
      </c>
      <c r="D64" s="254" t="s">
        <v>285</v>
      </c>
      <c r="E64" s="255"/>
      <c r="F64" s="255"/>
      <c r="G64" s="256"/>
    </row>
    <row r="65" spans="1:7" ht="30.75" thickBot="1">
      <c r="A65" s="10" t="s">
        <v>40</v>
      </c>
      <c r="B65" s="23" t="s">
        <v>99</v>
      </c>
      <c r="C65" s="41" t="s">
        <v>41</v>
      </c>
      <c r="D65" s="41" t="s">
        <v>41</v>
      </c>
      <c r="E65" s="42" t="s">
        <v>41</v>
      </c>
      <c r="F65" s="42" t="s">
        <v>41</v>
      </c>
      <c r="G65" s="43" t="s">
        <v>41</v>
      </c>
    </row>
    <row r="66" spans="1:7" ht="15.75" customHeight="1">
      <c r="A66" s="170" t="s">
        <v>103</v>
      </c>
      <c r="B66" s="241" t="s">
        <v>106</v>
      </c>
      <c r="C66" s="170" t="s">
        <v>41</v>
      </c>
      <c r="D66" s="248">
        <v>16.12</v>
      </c>
      <c r="E66" s="249"/>
      <c r="F66" s="249"/>
      <c r="G66" s="250"/>
    </row>
    <row r="67" spans="1:7" ht="15.75" thickBot="1">
      <c r="A67" s="171"/>
      <c r="B67" s="242"/>
      <c r="C67" s="171"/>
      <c r="D67" s="251"/>
      <c r="E67" s="252"/>
      <c r="F67" s="252"/>
      <c r="G67" s="253"/>
    </row>
    <row r="68" spans="1:7" ht="15" customHeight="1">
      <c r="A68" s="170" t="s">
        <v>104</v>
      </c>
      <c r="B68" s="241" t="s">
        <v>107</v>
      </c>
      <c r="C68" s="170" t="s">
        <v>41</v>
      </c>
      <c r="D68" s="248">
        <v>2.18</v>
      </c>
      <c r="E68" s="249"/>
      <c r="F68" s="249"/>
      <c r="G68" s="250"/>
    </row>
    <row r="69" spans="1:7" ht="15.75" thickBot="1">
      <c r="A69" s="171"/>
      <c r="B69" s="242"/>
      <c r="C69" s="171"/>
      <c r="D69" s="251"/>
      <c r="E69" s="252"/>
      <c r="F69" s="252"/>
      <c r="G69" s="253"/>
    </row>
    <row r="70" spans="1:7" ht="15.75" customHeight="1">
      <c r="A70" s="170" t="s">
        <v>105</v>
      </c>
      <c r="B70" s="241" t="s">
        <v>108</v>
      </c>
      <c r="C70" s="170" t="s">
        <v>41</v>
      </c>
      <c r="D70" s="248">
        <v>60.82</v>
      </c>
      <c r="E70" s="249"/>
      <c r="F70" s="249"/>
      <c r="G70" s="250"/>
    </row>
    <row r="71" spans="1:7" ht="15.75" thickBot="1">
      <c r="A71" s="171"/>
      <c r="B71" s="242"/>
      <c r="C71" s="171"/>
      <c r="D71" s="251"/>
      <c r="E71" s="252"/>
      <c r="F71" s="252"/>
      <c r="G71" s="253"/>
    </row>
    <row r="72" spans="1:7" ht="15">
      <c r="A72" s="50"/>
      <c r="B72" s="81"/>
      <c r="C72" s="38"/>
      <c r="D72" s="82"/>
      <c r="E72" s="82"/>
      <c r="F72" s="82"/>
      <c r="G72" s="82"/>
    </row>
    <row r="73" ht="15">
      <c r="G73" s="79" t="s">
        <v>140</v>
      </c>
    </row>
    <row r="74" spans="1:7" ht="15">
      <c r="A74" s="190" t="s">
        <v>64</v>
      </c>
      <c r="B74" s="190"/>
      <c r="C74" s="190"/>
      <c r="D74" s="190"/>
      <c r="E74" s="190"/>
      <c r="F74" s="190"/>
      <c r="G74" s="190"/>
    </row>
    <row r="75" spans="1:12" ht="15">
      <c r="A75" s="190" t="s">
        <v>65</v>
      </c>
      <c r="B75" s="190"/>
      <c r="C75" s="190"/>
      <c r="D75" s="190"/>
      <c r="E75" s="190"/>
      <c r="F75" s="190"/>
      <c r="G75" s="190"/>
      <c r="L75" s="27"/>
    </row>
    <row r="76" spans="1:12" ht="15">
      <c r="A76" s="190" t="s">
        <v>66</v>
      </c>
      <c r="B76" s="190"/>
      <c r="C76" s="190"/>
      <c r="D76" s="190"/>
      <c r="E76" s="190"/>
      <c r="F76" s="190"/>
      <c r="G76" s="190"/>
      <c r="L76" s="27"/>
    </row>
    <row r="77" ht="15.75" thickBot="1"/>
    <row r="78" spans="1:7" ht="31.5" customHeight="1">
      <c r="A78" s="235" t="s">
        <v>109</v>
      </c>
      <c r="B78" s="236"/>
      <c r="C78" s="236"/>
      <c r="D78" s="236"/>
      <c r="E78" s="236"/>
      <c r="F78" s="236"/>
      <c r="G78" s="237"/>
    </row>
    <row r="79" spans="1:7" ht="15.75" customHeight="1" thickBot="1">
      <c r="A79" s="238" t="s">
        <v>55</v>
      </c>
      <c r="B79" s="239"/>
      <c r="C79" s="239"/>
      <c r="D79" s="239"/>
      <c r="E79" s="239"/>
      <c r="F79" s="239"/>
      <c r="G79" s="240"/>
    </row>
    <row r="80" spans="1:7" ht="45.75" thickBot="1">
      <c r="A80" s="2" t="s">
        <v>17</v>
      </c>
      <c r="B80" s="3" t="s">
        <v>67</v>
      </c>
      <c r="C80" s="164" t="s">
        <v>68</v>
      </c>
      <c r="D80" s="165"/>
      <c r="E80" s="165"/>
      <c r="F80" s="165"/>
      <c r="G80" s="166"/>
    </row>
    <row r="81" spans="1:7" ht="46.5" customHeight="1" thickBot="1">
      <c r="A81" s="9">
        <v>1</v>
      </c>
      <c r="B81" s="1" t="s">
        <v>69</v>
      </c>
      <c r="C81" s="167"/>
      <c r="D81" s="168"/>
      <c r="E81" s="168"/>
      <c r="F81" s="168"/>
      <c r="G81" s="169"/>
    </row>
    <row r="82" spans="1:7" ht="41.25" customHeight="1" thickBot="1">
      <c r="A82" s="9">
        <v>2</v>
      </c>
      <c r="B82" s="1" t="s">
        <v>70</v>
      </c>
      <c r="C82" s="164"/>
      <c r="D82" s="165"/>
      <c r="E82" s="165"/>
      <c r="F82" s="165"/>
      <c r="G82" s="166"/>
    </row>
    <row r="83" spans="1:7" ht="60.75" customHeight="1" thickBot="1">
      <c r="A83" s="9">
        <v>3</v>
      </c>
      <c r="B83" s="1" t="s">
        <v>71</v>
      </c>
      <c r="C83" s="164"/>
      <c r="D83" s="165"/>
      <c r="E83" s="165"/>
      <c r="F83" s="165"/>
      <c r="G83" s="166"/>
    </row>
    <row r="87" ht="15">
      <c r="C87" s="34"/>
    </row>
    <row r="88" spans="2:3" ht="15">
      <c r="B88" s="33"/>
      <c r="C88" s="34"/>
    </row>
    <row r="89" ht="15">
      <c r="C89" s="34"/>
    </row>
    <row r="90" ht="15">
      <c r="C90" s="27"/>
    </row>
  </sheetData>
  <sheetProtection/>
  <mergeCells count="118">
    <mergeCell ref="G57:G58"/>
    <mergeCell ref="C70:C71"/>
    <mergeCell ref="C68:C69"/>
    <mergeCell ref="C66:C67"/>
    <mergeCell ref="D66:G67"/>
    <mergeCell ref="D68:G69"/>
    <mergeCell ref="D70:G71"/>
    <mergeCell ref="D57:D58"/>
    <mergeCell ref="E57:E58"/>
    <mergeCell ref="F57:F58"/>
    <mergeCell ref="G55:G56"/>
    <mergeCell ref="D43:E43"/>
    <mergeCell ref="F43:G43"/>
    <mergeCell ref="D41:E41"/>
    <mergeCell ref="D42:E42"/>
    <mergeCell ref="F40:G40"/>
    <mergeCell ref="F41:G41"/>
    <mergeCell ref="F42:G42"/>
    <mergeCell ref="A49:G49"/>
    <mergeCell ref="A33:A34"/>
    <mergeCell ref="C23:C24"/>
    <mergeCell ref="D55:D56"/>
    <mergeCell ref="E55:E56"/>
    <mergeCell ref="F55:F56"/>
    <mergeCell ref="F39:G39"/>
    <mergeCell ref="D39:E39"/>
    <mergeCell ref="D40:E40"/>
    <mergeCell ref="C53:C54"/>
    <mergeCell ref="C55:C56"/>
    <mergeCell ref="A31:A32"/>
    <mergeCell ref="A37:A38"/>
    <mergeCell ref="D36:E36"/>
    <mergeCell ref="F35:G35"/>
    <mergeCell ref="F36:G36"/>
    <mergeCell ref="C31:C32"/>
    <mergeCell ref="D31:E32"/>
    <mergeCell ref="F31:G32"/>
    <mergeCell ref="F34:G34"/>
    <mergeCell ref="D35:E35"/>
    <mergeCell ref="B29:B30"/>
    <mergeCell ref="B31:B32"/>
    <mergeCell ref="B33:B34"/>
    <mergeCell ref="B35:B36"/>
    <mergeCell ref="B37:B38"/>
    <mergeCell ref="A21:A22"/>
    <mergeCell ref="A23:A24"/>
    <mergeCell ref="A25:A26"/>
    <mergeCell ref="A27:A28"/>
    <mergeCell ref="A29:A30"/>
    <mergeCell ref="F37:G38"/>
    <mergeCell ref="D37:E38"/>
    <mergeCell ref="C37:C38"/>
    <mergeCell ref="D33:E33"/>
    <mergeCell ref="C27:C28"/>
    <mergeCell ref="C29:C30"/>
    <mergeCell ref="D25:G26"/>
    <mergeCell ref="D27:G28"/>
    <mergeCell ref="D29:G30"/>
    <mergeCell ref="D64:G64"/>
    <mergeCell ref="A50:G50"/>
    <mergeCell ref="D51:G51"/>
    <mergeCell ref="F33:G33"/>
    <mergeCell ref="D34:E34"/>
    <mergeCell ref="B51:B52"/>
    <mergeCell ref="B27:B28"/>
    <mergeCell ref="C25:C26"/>
    <mergeCell ref="B70:B71"/>
    <mergeCell ref="A61:A62"/>
    <mergeCell ref="A53:A54"/>
    <mergeCell ref="A55:A56"/>
    <mergeCell ref="A57:A58"/>
    <mergeCell ref="B53:B54"/>
    <mergeCell ref="B55:B56"/>
    <mergeCell ref="C57:C58"/>
    <mergeCell ref="A35:A36"/>
    <mergeCell ref="C5:D5"/>
    <mergeCell ref="C7:D7"/>
    <mergeCell ref="B8:D8"/>
    <mergeCell ref="C9:D9"/>
    <mergeCell ref="B10:B11"/>
    <mergeCell ref="D23:G24"/>
    <mergeCell ref="C13:D13"/>
    <mergeCell ref="B19:G19"/>
    <mergeCell ref="B20:G20"/>
    <mergeCell ref="B21:B22"/>
    <mergeCell ref="C21:C22"/>
    <mergeCell ref="D21:G21"/>
    <mergeCell ref="B16:G16"/>
    <mergeCell ref="B17:G17"/>
    <mergeCell ref="A70:A71"/>
    <mergeCell ref="A51:A52"/>
    <mergeCell ref="A66:A67"/>
    <mergeCell ref="B66:B67"/>
    <mergeCell ref="B2:D2"/>
    <mergeCell ref="B3:D3"/>
    <mergeCell ref="C6:D6"/>
    <mergeCell ref="B23:B24"/>
    <mergeCell ref="B25:B26"/>
    <mergeCell ref="C12:D12"/>
    <mergeCell ref="A46:G46"/>
    <mergeCell ref="A47:G47"/>
    <mergeCell ref="B59:B60"/>
    <mergeCell ref="B61:B62"/>
    <mergeCell ref="A59:A60"/>
    <mergeCell ref="A68:A69"/>
    <mergeCell ref="B68:B69"/>
    <mergeCell ref="B57:B58"/>
    <mergeCell ref="C51:C52"/>
    <mergeCell ref="D53:G54"/>
    <mergeCell ref="C82:G82"/>
    <mergeCell ref="C83:G83"/>
    <mergeCell ref="A74:G74"/>
    <mergeCell ref="A75:G75"/>
    <mergeCell ref="A76:G76"/>
    <mergeCell ref="C80:G80"/>
    <mergeCell ref="A78:G78"/>
    <mergeCell ref="A79:G79"/>
    <mergeCell ref="C81:G81"/>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I62"/>
  <sheetViews>
    <sheetView zoomScalePageLayoutView="0" workbookViewId="0" topLeftCell="A1">
      <selection activeCell="E63" sqref="E63"/>
    </sheetView>
  </sheetViews>
  <sheetFormatPr defaultColWidth="9.140625" defaultRowHeight="15"/>
  <cols>
    <col min="1" max="1" width="5.00390625" style="0" customWidth="1"/>
    <col min="2" max="2" width="50.421875" style="0" customWidth="1"/>
    <col min="3" max="3" width="11.00390625" style="0" customWidth="1"/>
    <col min="4" max="4" width="18.421875" style="0" customWidth="1"/>
    <col min="5" max="5" width="17.7109375" style="0" customWidth="1"/>
  </cols>
  <sheetData>
    <row r="1" ht="15">
      <c r="E1" s="79" t="s">
        <v>141</v>
      </c>
    </row>
    <row r="2" spans="1:5" ht="15">
      <c r="A2" s="190" t="s">
        <v>124</v>
      </c>
      <c r="B2" s="190"/>
      <c r="C2" s="190"/>
      <c r="D2" s="190"/>
      <c r="E2" s="190"/>
    </row>
    <row r="3" ht="15.75" thickBot="1"/>
    <row r="4" spans="1:5" ht="15.75" thickBot="1">
      <c r="A4" s="175" t="s">
        <v>28</v>
      </c>
      <c r="B4" s="177"/>
      <c r="C4" s="219" t="s">
        <v>27</v>
      </c>
      <c r="D4" s="220"/>
      <c r="E4" s="221"/>
    </row>
    <row r="5" spans="1:5" ht="15.75" thickBot="1">
      <c r="A5" s="175" t="s">
        <v>26</v>
      </c>
      <c r="B5" s="177"/>
      <c r="C5" s="196" t="s">
        <v>25</v>
      </c>
      <c r="D5" s="197"/>
      <c r="E5" s="198"/>
    </row>
    <row r="6" spans="1:5" ht="15.75" thickBot="1">
      <c r="A6" s="175" t="s">
        <v>24</v>
      </c>
      <c r="B6" s="177"/>
      <c r="C6" s="196" t="s">
        <v>42</v>
      </c>
      <c r="D6" s="197"/>
      <c r="E6" s="198"/>
    </row>
    <row r="7" spans="1:5" ht="15.75" thickBot="1">
      <c r="A7" s="167" t="s">
        <v>286</v>
      </c>
      <c r="B7" s="168"/>
      <c r="C7" s="168"/>
      <c r="D7" s="168"/>
      <c r="E7" s="169"/>
    </row>
    <row r="8" spans="1:5" ht="45.75" thickBot="1">
      <c r="A8" s="9" t="s">
        <v>17</v>
      </c>
      <c r="B8" s="8" t="s">
        <v>110</v>
      </c>
      <c r="C8" s="8" t="s">
        <v>15</v>
      </c>
      <c r="D8" s="114" t="s">
        <v>287</v>
      </c>
      <c r="E8" s="114" t="s">
        <v>288</v>
      </c>
    </row>
    <row r="9" spans="1:5" ht="15.75" thickBot="1">
      <c r="A9" s="164" t="s">
        <v>111</v>
      </c>
      <c r="B9" s="165"/>
      <c r="C9" s="165"/>
      <c r="D9" s="165"/>
      <c r="E9" s="166"/>
    </row>
    <row r="10" spans="1:5" ht="30.75" thickBot="1">
      <c r="A10" s="170">
        <v>1</v>
      </c>
      <c r="B10" s="45" t="s">
        <v>112</v>
      </c>
      <c r="C10" s="271" t="s">
        <v>113</v>
      </c>
      <c r="D10" s="72">
        <f>77410.329/1000</f>
        <v>77.410329</v>
      </c>
      <c r="E10" s="72">
        <v>74.77072758037224</v>
      </c>
    </row>
    <row r="11" spans="1:5" ht="15">
      <c r="A11" s="275"/>
      <c r="B11" s="47" t="s">
        <v>13</v>
      </c>
      <c r="C11" s="273"/>
      <c r="D11" s="71">
        <f>'[1]Отпуск ЭЭ сет организациями'!G15/1000</f>
        <v>25.591856</v>
      </c>
      <c r="E11" s="133">
        <v>21.801588</v>
      </c>
    </row>
    <row r="12" spans="1:5" ht="15">
      <c r="A12" s="275"/>
      <c r="B12" s="48" t="s">
        <v>12</v>
      </c>
      <c r="C12" s="273"/>
      <c r="D12" s="137"/>
      <c r="E12" s="134" t="s">
        <v>41</v>
      </c>
    </row>
    <row r="13" spans="1:5" ht="15">
      <c r="A13" s="275"/>
      <c r="B13" s="48" t="s">
        <v>11</v>
      </c>
      <c r="C13" s="273"/>
      <c r="D13" s="137">
        <f>'[1]Отпуск ЭЭ сет организациями'!$I$15/1000</f>
        <v>51.54854</v>
      </c>
      <c r="E13" s="135">
        <v>38.431116379999985</v>
      </c>
    </row>
    <row r="14" spans="1:5" ht="15.75" thickBot="1">
      <c r="A14" s="276"/>
      <c r="B14" s="49" t="s">
        <v>10</v>
      </c>
      <c r="C14" s="274"/>
      <c r="D14" s="138">
        <v>18.1503</v>
      </c>
      <c r="E14" s="136">
        <v>12.08330762</v>
      </c>
    </row>
    <row r="15" spans="1:5" ht="15.75" thickBot="1">
      <c r="A15" s="11">
        <v>2</v>
      </c>
      <c r="B15" s="44" t="s">
        <v>114</v>
      </c>
      <c r="C15" s="271" t="s">
        <v>113</v>
      </c>
      <c r="D15" s="65">
        <f>D16</f>
        <v>3.2047869999999996</v>
      </c>
      <c r="E15" s="66">
        <f>E16</f>
        <v>3.095508121827411</v>
      </c>
    </row>
    <row r="16" spans="1:5" ht="45.75" thickBot="1">
      <c r="A16" s="170" t="s">
        <v>35</v>
      </c>
      <c r="B16" s="45" t="s">
        <v>115</v>
      </c>
      <c r="C16" s="272"/>
      <c r="D16" s="73">
        <f>SUM(D17:D20)</f>
        <v>3.2047869999999996</v>
      </c>
      <c r="E16" s="73">
        <v>3.095508121827411</v>
      </c>
    </row>
    <row r="17" spans="1:5" ht="15">
      <c r="A17" s="275"/>
      <c r="B17" s="47" t="s">
        <v>13</v>
      </c>
      <c r="C17" s="273"/>
      <c r="D17" s="59">
        <v>0</v>
      </c>
      <c r="E17" s="58">
        <v>0</v>
      </c>
    </row>
    <row r="18" spans="1:5" ht="15">
      <c r="A18" s="275"/>
      <c r="B18" s="48" t="s">
        <v>12</v>
      </c>
      <c r="C18" s="273"/>
      <c r="D18" s="68" t="s">
        <v>41</v>
      </c>
      <c r="E18" s="69" t="s">
        <v>41</v>
      </c>
    </row>
    <row r="19" spans="1:5" ht="15">
      <c r="A19" s="275"/>
      <c r="B19" s="48" t="s">
        <v>11</v>
      </c>
      <c r="C19" s="273"/>
      <c r="D19" s="61">
        <f>'[1]Отпуск ЭЭ сет организациями'!$I$33/1000</f>
        <v>2.5958769999999998</v>
      </c>
      <c r="E19" s="60">
        <v>2.2721672619540865</v>
      </c>
    </row>
    <row r="20" spans="1:5" ht="15.75" thickBot="1">
      <c r="A20" s="276"/>
      <c r="B20" s="49" t="s">
        <v>10</v>
      </c>
      <c r="C20" s="274"/>
      <c r="D20" s="63">
        <f>'[1]Отпуск ЭЭ сет организациями'!$J$33/1000</f>
        <v>0.60891</v>
      </c>
      <c r="E20" s="62">
        <v>0.6060327380459135</v>
      </c>
    </row>
    <row r="21" spans="1:5" ht="30.75" thickBot="1">
      <c r="A21" s="11">
        <v>3</v>
      </c>
      <c r="B21" s="44" t="s">
        <v>116</v>
      </c>
      <c r="C21" s="271" t="s">
        <v>117</v>
      </c>
      <c r="D21" s="74">
        <f>D22</f>
        <v>4.1399991982982005</v>
      </c>
      <c r="E21" s="73">
        <f>E22</f>
        <v>4.140000000000001</v>
      </c>
    </row>
    <row r="22" spans="1:5" ht="45.75" thickBot="1">
      <c r="A22" s="170" t="s">
        <v>36</v>
      </c>
      <c r="B22" s="45" t="s">
        <v>115</v>
      </c>
      <c r="C22" s="272"/>
      <c r="D22" s="75">
        <f>D16/D10*100</f>
        <v>4.1399991982982005</v>
      </c>
      <c r="E22" s="75">
        <f>E16/E10*100</f>
        <v>4.140000000000001</v>
      </c>
    </row>
    <row r="23" spans="1:5" ht="15">
      <c r="A23" s="275"/>
      <c r="B23" s="47" t="s">
        <v>13</v>
      </c>
      <c r="C23" s="273"/>
      <c r="D23" s="61">
        <f aca="true" t="shared" si="0" ref="D23:E26">D17/D11*100</f>
        <v>0</v>
      </c>
      <c r="E23" s="60">
        <f t="shared" si="0"/>
        <v>0</v>
      </c>
    </row>
    <row r="24" spans="1:5" ht="15">
      <c r="A24" s="275"/>
      <c r="B24" s="48" t="s">
        <v>12</v>
      </c>
      <c r="C24" s="273"/>
      <c r="D24" s="68" t="s">
        <v>41</v>
      </c>
      <c r="E24" s="69" t="s">
        <v>41</v>
      </c>
    </row>
    <row r="25" spans="1:5" ht="15">
      <c r="A25" s="275"/>
      <c r="B25" s="48" t="s">
        <v>11</v>
      </c>
      <c r="C25" s="273"/>
      <c r="D25" s="61">
        <f t="shared" si="0"/>
        <v>5.035791508353097</v>
      </c>
      <c r="E25" s="60">
        <f t="shared" si="0"/>
        <v>5.9123113663608</v>
      </c>
    </row>
    <row r="26" spans="1:5" ht="15.75" thickBot="1">
      <c r="A26" s="276"/>
      <c r="B26" s="49" t="s">
        <v>10</v>
      </c>
      <c r="C26" s="274"/>
      <c r="D26" s="63">
        <f t="shared" si="0"/>
        <v>3.3548205814779917</v>
      </c>
      <c r="E26" s="62">
        <f t="shared" si="0"/>
        <v>5.015454022231651</v>
      </c>
    </row>
    <row r="27" spans="1:9" ht="30.75" thickBot="1">
      <c r="A27" s="11">
        <v>4</v>
      </c>
      <c r="B27" s="44" t="s">
        <v>118</v>
      </c>
      <c r="C27" s="271" t="s">
        <v>113</v>
      </c>
      <c r="D27" s="74">
        <f>D28</f>
        <v>74.20554200000001</v>
      </c>
      <c r="E27" s="73">
        <f>E28</f>
        <v>71.67518799999999</v>
      </c>
      <c r="G27" s="139"/>
      <c r="I27" s="139"/>
    </row>
    <row r="28" spans="1:5" ht="30.75" thickBot="1">
      <c r="A28" s="170" t="s">
        <v>125</v>
      </c>
      <c r="B28" s="45" t="s">
        <v>119</v>
      </c>
      <c r="C28" s="272"/>
      <c r="D28" s="56">
        <f>SUM(D29:D32)</f>
        <v>74.20554200000001</v>
      </c>
      <c r="E28" s="57">
        <f>SUM(E29:E32)</f>
        <v>71.67518799999999</v>
      </c>
    </row>
    <row r="29" spans="1:5" ht="15">
      <c r="A29" s="275"/>
      <c r="B29" s="47" t="s">
        <v>13</v>
      </c>
      <c r="C29" s="273"/>
      <c r="D29" s="60">
        <f>'[1]Отпуск ЭЭ сет организациями'!$G$24/1000</f>
        <v>20.117472999999997</v>
      </c>
      <c r="E29" s="60">
        <f>E11-E17</f>
        <v>21.801588</v>
      </c>
    </row>
    <row r="30" spans="1:5" ht="15">
      <c r="A30" s="275"/>
      <c r="B30" s="48" t="s">
        <v>12</v>
      </c>
      <c r="C30" s="273"/>
      <c r="D30" s="68" t="s">
        <v>41</v>
      </c>
      <c r="E30" s="69" t="s">
        <v>41</v>
      </c>
    </row>
    <row r="31" spans="1:5" ht="15">
      <c r="A31" s="275"/>
      <c r="B31" s="48" t="s">
        <v>11</v>
      </c>
      <c r="C31" s="273"/>
      <c r="D31" s="61">
        <f>'[1]Отпуск ЭЭ сет организациями'!$I$24/1000</f>
        <v>36.546632</v>
      </c>
      <c r="E31" s="60">
        <v>36.1729</v>
      </c>
    </row>
    <row r="32" spans="1:5" ht="15.75" thickBot="1">
      <c r="A32" s="276"/>
      <c r="B32" s="49" t="s">
        <v>10</v>
      </c>
      <c r="C32" s="274"/>
      <c r="D32" s="63">
        <f>'[1]Отпуск ЭЭ сет организациями'!$J$24/1000</f>
        <v>17.541437000000002</v>
      </c>
      <c r="E32" s="62">
        <f>13.697+0.0037</f>
        <v>13.7007</v>
      </c>
    </row>
    <row r="33" spans="1:5" ht="15.75" thickBot="1">
      <c r="A33" s="277" t="s">
        <v>120</v>
      </c>
      <c r="B33" s="274"/>
      <c r="C33" s="278"/>
      <c r="D33" s="274"/>
      <c r="E33" s="279"/>
    </row>
    <row r="34" spans="1:5" ht="30.75" thickBot="1">
      <c r="A34" s="170">
        <v>5</v>
      </c>
      <c r="B34" s="45" t="s">
        <v>112</v>
      </c>
      <c r="C34" s="271" t="s">
        <v>121</v>
      </c>
      <c r="D34" s="72">
        <f>SUM(D35:D38)</f>
        <v>13.69</v>
      </c>
      <c r="E34" s="72">
        <v>13.240266666666669</v>
      </c>
    </row>
    <row r="35" spans="1:7" ht="15">
      <c r="A35" s="275"/>
      <c r="B35" s="47" t="s">
        <v>13</v>
      </c>
      <c r="C35" s="273"/>
      <c r="D35" s="70">
        <f>'[1]Отпуск ЭЭ сет организациями'!$G$37</f>
        <v>4.526</v>
      </c>
      <c r="E35" s="71">
        <v>3.93138478025886</v>
      </c>
      <c r="G35" s="139"/>
    </row>
    <row r="36" spans="1:5" ht="15">
      <c r="A36" s="275"/>
      <c r="B36" s="48" t="s">
        <v>12</v>
      </c>
      <c r="C36" s="273"/>
      <c r="D36" s="68" t="s">
        <v>41</v>
      </c>
      <c r="E36" s="69" t="s">
        <v>41</v>
      </c>
    </row>
    <row r="37" spans="1:5" ht="15">
      <c r="A37" s="275"/>
      <c r="B37" s="48" t="s">
        <v>11</v>
      </c>
      <c r="C37" s="273"/>
      <c r="D37" s="61">
        <f>'[1]Отпуск ЭЭ сет организациями'!$I$37</f>
        <v>9.116</v>
      </c>
      <c r="E37" s="60">
        <v>8.68858603446043</v>
      </c>
    </row>
    <row r="38" spans="1:5" ht="15.75" thickBot="1">
      <c r="A38" s="276"/>
      <c r="B38" s="49" t="s">
        <v>10</v>
      </c>
      <c r="C38" s="274"/>
      <c r="D38" s="63">
        <f>'[1]Отпуск ЭЭ сет организациями'!$J$37</f>
        <v>0.048</v>
      </c>
      <c r="E38" s="62">
        <v>0.6203189</v>
      </c>
    </row>
    <row r="39" spans="1:5" ht="15.75" thickBot="1">
      <c r="A39" s="11">
        <v>6</v>
      </c>
      <c r="B39" s="44" t="s">
        <v>114</v>
      </c>
      <c r="C39" s="271" t="s">
        <v>121</v>
      </c>
      <c r="D39" s="74">
        <f>D40</f>
        <v>0.5670000000000001</v>
      </c>
      <c r="E39" s="64">
        <v>0.7204513429331314</v>
      </c>
    </row>
    <row r="40" spans="1:5" ht="45.75" thickBot="1">
      <c r="A40" s="170" t="s">
        <v>126</v>
      </c>
      <c r="B40" s="45" t="s">
        <v>115</v>
      </c>
      <c r="C40" s="272"/>
      <c r="D40" s="67">
        <f>SUM(D41:D44)</f>
        <v>0.5670000000000001</v>
      </c>
      <c r="E40" s="67">
        <f>SUM(E41:E44)</f>
        <v>0.7204513429331314</v>
      </c>
    </row>
    <row r="41" spans="1:5" ht="15">
      <c r="A41" s="208"/>
      <c r="B41" s="47" t="s">
        <v>13</v>
      </c>
      <c r="C41" s="273"/>
      <c r="D41" s="59">
        <f>'[2]Отпуск ЭЭ сет организациями'!$G$55</f>
        <v>0</v>
      </c>
      <c r="E41" s="58">
        <v>0</v>
      </c>
    </row>
    <row r="42" spans="1:5" ht="15">
      <c r="A42" s="208"/>
      <c r="B42" s="48" t="s">
        <v>12</v>
      </c>
      <c r="C42" s="273"/>
      <c r="D42" s="68" t="s">
        <v>41</v>
      </c>
      <c r="E42" s="69" t="s">
        <v>41</v>
      </c>
    </row>
    <row r="43" spans="1:5" ht="15">
      <c r="A43" s="208"/>
      <c r="B43" s="48" t="s">
        <v>11</v>
      </c>
      <c r="C43" s="273"/>
      <c r="D43" s="61">
        <f>'[1]Отпуск ЭЭ сет организациями'!$I$55</f>
        <v>0.459</v>
      </c>
      <c r="E43" s="60">
        <f>E39-E44</f>
        <v>0.5831513429331314</v>
      </c>
    </row>
    <row r="44" spans="1:5" ht="15.75" thickBot="1">
      <c r="A44" s="171"/>
      <c r="B44" s="49" t="s">
        <v>10</v>
      </c>
      <c r="C44" s="274"/>
      <c r="D44" s="63">
        <f>'[1]Отпуск ЭЭ сет организациями'!$J$55</f>
        <v>0.108</v>
      </c>
      <c r="E44" s="62">
        <v>0.1373</v>
      </c>
    </row>
    <row r="45" spans="1:5" ht="30.75" thickBot="1">
      <c r="A45" s="11">
        <v>7</v>
      </c>
      <c r="B45" s="44" t="s">
        <v>116</v>
      </c>
      <c r="C45" s="271" t="s">
        <v>117</v>
      </c>
      <c r="D45" s="74">
        <f>D46</f>
        <v>4.141709276844412</v>
      </c>
      <c r="E45" s="64">
        <f>E46</f>
        <v>5.441365805319616</v>
      </c>
    </row>
    <row r="46" spans="1:5" ht="45.75" thickBot="1">
      <c r="A46" s="170" t="s">
        <v>127</v>
      </c>
      <c r="B46" s="45" t="s">
        <v>115</v>
      </c>
      <c r="C46" s="272"/>
      <c r="D46" s="57">
        <f>D40/D34*100</f>
        <v>4.141709276844412</v>
      </c>
      <c r="E46" s="57">
        <f>E40/E34*100</f>
        <v>5.441365805319616</v>
      </c>
    </row>
    <row r="47" spans="1:5" ht="15">
      <c r="A47" s="275"/>
      <c r="B47" s="47" t="s">
        <v>13</v>
      </c>
      <c r="C47" s="273"/>
      <c r="D47" s="61">
        <f>D41/D35*100</f>
        <v>0</v>
      </c>
      <c r="E47" s="60">
        <f>E41/E35*100</f>
        <v>0</v>
      </c>
    </row>
    <row r="48" spans="1:5" ht="15">
      <c r="A48" s="275"/>
      <c r="B48" s="48" t="s">
        <v>12</v>
      </c>
      <c r="C48" s="273"/>
      <c r="D48" s="68" t="s">
        <v>41</v>
      </c>
      <c r="E48" s="69" t="s">
        <v>41</v>
      </c>
    </row>
    <row r="49" spans="1:5" ht="15">
      <c r="A49" s="275"/>
      <c r="B49" s="48" t="s">
        <v>11</v>
      </c>
      <c r="C49" s="273"/>
      <c r="D49" s="61">
        <f>D43/D37*100</f>
        <v>5.035103115401492</v>
      </c>
      <c r="E49" s="60">
        <f>E43/E37*100</f>
        <v>6.71169440712508</v>
      </c>
    </row>
    <row r="50" spans="1:5" ht="15.75" thickBot="1">
      <c r="A50" s="276"/>
      <c r="B50" s="49" t="s">
        <v>10</v>
      </c>
      <c r="C50" s="274"/>
      <c r="D50" s="63">
        <f>D44/D38*100</f>
        <v>225</v>
      </c>
      <c r="E50" s="62">
        <f>E44/E38*100</f>
        <v>22.133776675190777</v>
      </c>
    </row>
    <row r="51" spans="1:7" ht="30.75" thickBot="1">
      <c r="A51" s="11">
        <v>8</v>
      </c>
      <c r="B51" s="44" t="s">
        <v>118</v>
      </c>
      <c r="C51" s="271" t="s">
        <v>121</v>
      </c>
      <c r="D51" s="74">
        <f>D52</f>
        <v>13.122</v>
      </c>
      <c r="E51" s="73">
        <v>12.519815323733539</v>
      </c>
      <c r="G51" s="139"/>
    </row>
    <row r="52" spans="1:5" ht="30.75" thickBot="1">
      <c r="A52" s="170" t="s">
        <v>128</v>
      </c>
      <c r="B52" s="45" t="s">
        <v>119</v>
      </c>
      <c r="C52" s="272"/>
      <c r="D52" s="57">
        <f>SUM(D53:D56)</f>
        <v>13.122</v>
      </c>
      <c r="E52" s="57">
        <f>SUM(E53:E56)</f>
        <v>12.519838371786157</v>
      </c>
    </row>
    <row r="53" spans="1:5" ht="15">
      <c r="A53" s="275"/>
      <c r="B53" s="47" t="s">
        <v>13</v>
      </c>
      <c r="C53" s="273"/>
      <c r="D53" s="61">
        <f>'[1]Отпуск ЭЭ сет организациями'!$G$46</f>
        <v>3.557</v>
      </c>
      <c r="E53" s="60">
        <f>E35-E41</f>
        <v>3.93138478025886</v>
      </c>
    </row>
    <row r="54" spans="1:5" ht="15">
      <c r="A54" s="275"/>
      <c r="B54" s="48" t="s">
        <v>12</v>
      </c>
      <c r="C54" s="273"/>
      <c r="D54" s="68" t="s">
        <v>41</v>
      </c>
      <c r="E54" s="69" t="s">
        <v>41</v>
      </c>
    </row>
    <row r="55" spans="1:5" ht="15">
      <c r="A55" s="275"/>
      <c r="B55" s="48" t="s">
        <v>11</v>
      </c>
      <c r="C55" s="273"/>
      <c r="D55" s="61">
        <f>'[1]Отпуск ЭЭ сет организациями'!$I$46</f>
        <v>6.463</v>
      </c>
      <c r="E55" s="60">
        <f>E37-E43</f>
        <v>8.105434691527298</v>
      </c>
    </row>
    <row r="56" spans="1:5" ht="15.75" thickBot="1">
      <c r="A56" s="276"/>
      <c r="B56" s="49" t="s">
        <v>10</v>
      </c>
      <c r="C56" s="274"/>
      <c r="D56" s="63">
        <f>'[1]Отпуск ЭЭ сет организациями'!$J$46</f>
        <v>3.1020000000000003</v>
      </c>
      <c r="E56" s="62">
        <f>E38-E44</f>
        <v>0.48301890000000003</v>
      </c>
    </row>
    <row r="57" spans="1:5" ht="15.75" thickBot="1">
      <c r="A57" s="11">
        <v>9</v>
      </c>
      <c r="B57" s="44" t="s">
        <v>122</v>
      </c>
      <c r="C57" s="271" t="s">
        <v>121</v>
      </c>
      <c r="D57" s="74">
        <f>D58</f>
        <v>13.122</v>
      </c>
      <c r="E57" s="73">
        <f>E58</f>
        <v>12.519838371786157</v>
      </c>
    </row>
    <row r="58" spans="1:5" ht="30.75" thickBot="1">
      <c r="A58" s="170" t="s">
        <v>129</v>
      </c>
      <c r="B58" s="45" t="s">
        <v>123</v>
      </c>
      <c r="C58" s="272"/>
      <c r="D58" s="56">
        <v>13.122</v>
      </c>
      <c r="E58" s="67">
        <f>SUM(E59:E62)</f>
        <v>12.519838371786157</v>
      </c>
    </row>
    <row r="59" spans="1:5" ht="15">
      <c r="A59" s="275"/>
      <c r="B59" s="47" t="s">
        <v>13</v>
      </c>
      <c r="C59" s="273"/>
      <c r="D59" s="70">
        <v>3.557</v>
      </c>
      <c r="E59" s="71">
        <f>E53</f>
        <v>3.93138478025886</v>
      </c>
    </row>
    <row r="60" spans="1:5" ht="15">
      <c r="A60" s="275"/>
      <c r="B60" s="48" t="s">
        <v>12</v>
      </c>
      <c r="C60" s="273"/>
      <c r="D60" s="68" t="s">
        <v>41</v>
      </c>
      <c r="E60" s="69" t="s">
        <v>41</v>
      </c>
    </row>
    <row r="61" spans="1:5" ht="15">
      <c r="A61" s="275"/>
      <c r="B61" s="48" t="s">
        <v>11</v>
      </c>
      <c r="C61" s="273"/>
      <c r="D61" s="61">
        <v>6.463</v>
      </c>
      <c r="E61" s="60">
        <f>E55</f>
        <v>8.105434691527298</v>
      </c>
    </row>
    <row r="62" spans="1:5" ht="15.75" thickBot="1">
      <c r="A62" s="276"/>
      <c r="B62" s="49" t="s">
        <v>10</v>
      </c>
      <c r="C62" s="274"/>
      <c r="D62" s="63">
        <v>3.1020000000000003</v>
      </c>
      <c r="E62" s="62">
        <f>E56</f>
        <v>0.48301890000000003</v>
      </c>
    </row>
  </sheetData>
  <sheetProtection/>
  <mergeCells count="28">
    <mergeCell ref="A34:A38"/>
    <mergeCell ref="C34:C38"/>
    <mergeCell ref="A7:E7"/>
    <mergeCell ref="A9:E9"/>
    <mergeCell ref="A10:A14"/>
    <mergeCell ref="C10:C14"/>
    <mergeCell ref="C15:C20"/>
    <mergeCell ref="A16:A20"/>
    <mergeCell ref="A2:E2"/>
    <mergeCell ref="A52:A56"/>
    <mergeCell ref="C6:E6"/>
    <mergeCell ref="C4:E4"/>
    <mergeCell ref="C5:E5"/>
    <mergeCell ref="A40:A44"/>
    <mergeCell ref="C39:C44"/>
    <mergeCell ref="C45:C50"/>
    <mergeCell ref="A4:B4"/>
    <mergeCell ref="A5:B5"/>
    <mergeCell ref="A6:B6"/>
    <mergeCell ref="C57:C62"/>
    <mergeCell ref="A58:A62"/>
    <mergeCell ref="C21:C26"/>
    <mergeCell ref="A22:A26"/>
    <mergeCell ref="C27:C32"/>
    <mergeCell ref="A28:A32"/>
    <mergeCell ref="A33:E33"/>
    <mergeCell ref="A46:A50"/>
    <mergeCell ref="C51:C5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PAR550"/>
  <sheetViews>
    <sheetView zoomScalePageLayoutView="0" workbookViewId="0" topLeftCell="A1">
      <selection activeCell="B12" sqref="B12"/>
    </sheetView>
  </sheetViews>
  <sheetFormatPr defaultColWidth="9.140625" defaultRowHeight="15"/>
  <cols>
    <col min="1" max="1" width="14.28125" style="0" customWidth="1"/>
    <col min="2" max="2" width="18.00390625" style="0" customWidth="1"/>
    <col min="3" max="3" width="15.421875" style="0" customWidth="1"/>
    <col min="4" max="4" width="24.421875" style="0" customWidth="1"/>
  </cols>
  <sheetData>
    <row r="1" ht="15">
      <c r="D1" s="79" t="s">
        <v>143</v>
      </c>
    </row>
    <row r="2" spans="1:4" ht="15">
      <c r="A2" s="190" t="s">
        <v>142</v>
      </c>
      <c r="B2" s="190"/>
      <c r="C2" s="190"/>
      <c r="D2" s="190"/>
    </row>
    <row r="3" spans="1:4" ht="15">
      <c r="A3" s="280" t="s">
        <v>155</v>
      </c>
      <c r="B3" s="280"/>
      <c r="C3" s="280"/>
      <c r="D3" s="280"/>
    </row>
    <row r="4" ht="15.75" thickBot="1">
      <c r="A4" s="78"/>
    </row>
    <row r="5" spans="1:4" ht="30.75" customHeight="1" thickBot="1">
      <c r="A5" s="187" t="s">
        <v>28</v>
      </c>
      <c r="B5" s="189"/>
      <c r="C5" s="219" t="s">
        <v>27</v>
      </c>
      <c r="D5" s="221"/>
    </row>
    <row r="6" spans="1:5" ht="15.75" thickBot="1">
      <c r="A6" s="187" t="s">
        <v>26</v>
      </c>
      <c r="B6" s="189"/>
      <c r="C6" s="196" t="s">
        <v>25</v>
      </c>
      <c r="D6" s="198"/>
      <c r="E6" s="46"/>
    </row>
    <row r="7" spans="1:5" ht="32.25" customHeight="1" thickBot="1">
      <c r="A7" s="187" t="s">
        <v>24</v>
      </c>
      <c r="B7" s="189"/>
      <c r="C7" s="196" t="s">
        <v>42</v>
      </c>
      <c r="D7" s="198"/>
      <c r="E7" s="46"/>
    </row>
    <row r="8" spans="1:4" ht="31.5" customHeight="1" thickBot="1">
      <c r="A8" s="164" t="s">
        <v>289</v>
      </c>
      <c r="B8" s="165"/>
      <c r="C8" s="165"/>
      <c r="D8" s="166"/>
    </row>
    <row r="9" spans="1:4" ht="60.75" thickBot="1">
      <c r="A9" s="54" t="s">
        <v>130</v>
      </c>
      <c r="B9" s="281" t="s">
        <v>131</v>
      </c>
      <c r="C9" s="282"/>
      <c r="D9" s="30" t="s">
        <v>132</v>
      </c>
    </row>
    <row r="10" spans="1:4" ht="15.75" thickBot="1">
      <c r="A10" s="4">
        <v>1</v>
      </c>
      <c r="B10" s="164">
        <v>2</v>
      </c>
      <c r="C10" s="166"/>
      <c r="D10" s="30">
        <v>3</v>
      </c>
    </row>
    <row r="11" spans="1:4" ht="15.75" thickBot="1">
      <c r="A11" s="76">
        <f>Баланс!E16*1000000</f>
        <v>3095508.121827411</v>
      </c>
      <c r="B11" s="283">
        <v>2.09</v>
      </c>
      <c r="C11" s="284"/>
      <c r="D11" s="77">
        <f>A11*B11/1000</f>
        <v>6469.611974619289</v>
      </c>
    </row>
    <row r="13" spans="1:4" ht="29.25" customHeight="1">
      <c r="A13" s="285" t="s">
        <v>133</v>
      </c>
      <c r="B13" s="285"/>
      <c r="C13" s="285"/>
      <c r="D13" s="285"/>
    </row>
    <row r="14" spans="1:4" ht="32.25" customHeight="1">
      <c r="A14" s="285" t="s">
        <v>134</v>
      </c>
      <c r="B14" s="285"/>
      <c r="C14" s="285"/>
      <c r="D14" s="285"/>
    </row>
    <row r="529" ht="15"/>
    <row r="549" ht="15"/>
    <row r="550" ht="15"/>
  </sheetData>
  <sheetProtection/>
  <mergeCells count="14">
    <mergeCell ref="A7:B7"/>
    <mergeCell ref="C7:D7"/>
    <mergeCell ref="A13:D13"/>
    <mergeCell ref="A14:D14"/>
    <mergeCell ref="A2:D2"/>
    <mergeCell ref="A3:D3"/>
    <mergeCell ref="A8:D8"/>
    <mergeCell ref="B9:C9"/>
    <mergeCell ref="B10:C10"/>
    <mergeCell ref="B11:C11"/>
    <mergeCell ref="A5:B5"/>
    <mergeCell ref="C5:D5"/>
    <mergeCell ref="A6:B6"/>
    <mergeCell ref="C6:D6"/>
  </mergeCells>
  <hyperlinks>
    <hyperlink ref="A9" location="Par549" display="Par549"/>
    <hyperlink ref="B9" location="Par550" display="Par550"/>
    <hyperlink ref="A3" location="Par529" display="Par529"/>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PAR556"/>
  <sheetViews>
    <sheetView zoomScalePageLayoutView="0" workbookViewId="0" topLeftCell="A1">
      <selection activeCell="G12" sqref="G12"/>
    </sheetView>
  </sheetViews>
  <sheetFormatPr defaultColWidth="9.140625" defaultRowHeight="15"/>
  <cols>
    <col min="1" max="1" width="34.8515625" style="0" customWidth="1"/>
    <col min="2" max="2" width="12.7109375" style="0" customWidth="1"/>
    <col min="3" max="3" width="16.8515625" style="0" customWidth="1"/>
    <col min="4" max="4" width="18.8515625" style="0" customWidth="1"/>
  </cols>
  <sheetData>
    <row r="1" ht="15">
      <c r="D1" s="79" t="s">
        <v>147</v>
      </c>
    </row>
    <row r="2" spans="1:4" ht="15">
      <c r="A2" s="190" t="s">
        <v>144</v>
      </c>
      <c r="B2" s="190"/>
      <c r="C2" s="190"/>
      <c r="D2" s="190"/>
    </row>
    <row r="3" spans="1:4" ht="15">
      <c r="A3" s="280" t="s">
        <v>154</v>
      </c>
      <c r="B3" s="280"/>
      <c r="C3" s="280"/>
      <c r="D3" s="280"/>
    </row>
    <row r="4" ht="15.75" thickBot="1"/>
    <row r="5" spans="1:4" ht="30.75" thickBot="1">
      <c r="A5" s="84" t="s">
        <v>28</v>
      </c>
      <c r="B5" s="167" t="s">
        <v>27</v>
      </c>
      <c r="C5" s="168"/>
      <c r="D5" s="169"/>
    </row>
    <row r="6" spans="1:4" ht="15.75" thickBot="1">
      <c r="A6" s="35" t="s">
        <v>26</v>
      </c>
      <c r="B6" s="196" t="s">
        <v>25</v>
      </c>
      <c r="C6" s="197"/>
      <c r="D6" s="198"/>
    </row>
    <row r="7" spans="1:4" ht="30.75" thickBot="1">
      <c r="A7" s="35" t="s">
        <v>24</v>
      </c>
      <c r="B7" s="196" t="s">
        <v>42</v>
      </c>
      <c r="C7" s="197"/>
      <c r="D7" s="198"/>
    </row>
    <row r="8" spans="1:6" ht="30" customHeight="1" thickBot="1">
      <c r="A8" s="167" t="s">
        <v>290</v>
      </c>
      <c r="B8" s="168"/>
      <c r="C8" s="168"/>
      <c r="D8" s="169"/>
      <c r="F8" s="83"/>
    </row>
    <row r="9" spans="1:4" ht="30.75" customHeight="1" thickBot="1">
      <c r="A9" s="178" t="s">
        <v>145</v>
      </c>
      <c r="B9" s="180"/>
      <c r="C9" s="167" t="s">
        <v>43</v>
      </c>
      <c r="D9" s="169"/>
    </row>
    <row r="10" spans="1:4" ht="15.75" thickBot="1">
      <c r="A10" s="215" t="s">
        <v>22</v>
      </c>
      <c r="B10" s="216"/>
      <c r="C10" s="19" t="s">
        <v>21</v>
      </c>
      <c r="D10" s="19" t="s">
        <v>20</v>
      </c>
    </row>
    <row r="11" spans="1:10" ht="15.75" thickBot="1">
      <c r="A11" s="217"/>
      <c r="B11" s="218"/>
      <c r="C11" s="37">
        <v>42367</v>
      </c>
      <c r="D11" s="114" t="s">
        <v>256</v>
      </c>
      <c r="G11" s="286"/>
      <c r="H11" s="286"/>
      <c r="I11" s="287"/>
      <c r="J11" s="287"/>
    </row>
    <row r="12" spans="1:6" ht="63" customHeight="1" thickBot="1">
      <c r="A12" s="178" t="s">
        <v>19</v>
      </c>
      <c r="B12" s="180"/>
      <c r="C12" s="167" t="s">
        <v>258</v>
      </c>
      <c r="D12" s="169"/>
      <c r="E12" s="120"/>
      <c r="F12" s="120"/>
    </row>
    <row r="13" spans="1:4" ht="15.75" thickBot="1">
      <c r="A13" s="178" t="s">
        <v>146</v>
      </c>
      <c r="B13" s="180"/>
      <c r="C13" s="288">
        <f>Баланс!E21</f>
        <v>4.140000000000001</v>
      </c>
      <c r="D13" s="289"/>
    </row>
    <row r="556" ht="15"/>
  </sheetData>
  <sheetProtection/>
  <mergeCells count="15">
    <mergeCell ref="A9:B9"/>
    <mergeCell ref="C9:D9"/>
    <mergeCell ref="A2:D2"/>
    <mergeCell ref="A3:D3"/>
    <mergeCell ref="B5:D5"/>
    <mergeCell ref="B6:D6"/>
    <mergeCell ref="B7:D7"/>
    <mergeCell ref="A8:D8"/>
    <mergeCell ref="G11:H11"/>
    <mergeCell ref="I11:J11"/>
    <mergeCell ref="A10:B11"/>
    <mergeCell ref="A12:B12"/>
    <mergeCell ref="C12:D12"/>
    <mergeCell ref="A13:B13"/>
    <mergeCell ref="C13:D13"/>
  </mergeCells>
  <hyperlinks>
    <hyperlink ref="A3" location="Par556" display="Par556"/>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AR581"/>
  <sheetViews>
    <sheetView zoomScalePageLayoutView="0" workbookViewId="0" topLeftCell="A1">
      <selection activeCell="J12" sqref="J12"/>
    </sheetView>
  </sheetViews>
  <sheetFormatPr defaultColWidth="9.140625" defaultRowHeight="15"/>
  <cols>
    <col min="1" max="1" width="4.140625" style="0" customWidth="1"/>
    <col min="2" max="2" width="53.57421875" style="0" customWidth="1"/>
    <col min="3" max="3" width="12.8515625" style="0" customWidth="1"/>
    <col min="4" max="4" width="17.8515625" style="0" customWidth="1"/>
  </cols>
  <sheetData>
    <row r="1" ht="15">
      <c r="D1" s="79" t="s">
        <v>149</v>
      </c>
    </row>
    <row r="2" spans="1:4" ht="15">
      <c r="A2" s="190" t="s">
        <v>148</v>
      </c>
      <c r="B2" s="190"/>
      <c r="C2" s="190"/>
      <c r="D2" s="190"/>
    </row>
    <row r="3" spans="1:4" ht="15">
      <c r="A3" s="280" t="s">
        <v>153</v>
      </c>
      <c r="B3" s="280"/>
      <c r="C3" s="280"/>
      <c r="D3" s="280"/>
    </row>
    <row r="4" ht="15.75" thickBot="1"/>
    <row r="5" spans="1:4" ht="45" customHeight="1" thickBot="1">
      <c r="A5" s="175" t="s">
        <v>28</v>
      </c>
      <c r="B5" s="177"/>
      <c r="C5" s="167" t="str">
        <f>Потери!C5</f>
        <v>ООО "Каскад-Энергосеть"</v>
      </c>
      <c r="D5" s="169"/>
    </row>
    <row r="6" spans="1:4" ht="15.75" thickBot="1">
      <c r="A6" s="175" t="s">
        <v>26</v>
      </c>
      <c r="B6" s="177"/>
      <c r="C6" s="222" t="str">
        <f>Потери!C6</f>
        <v>4028033476</v>
      </c>
      <c r="D6" s="166"/>
    </row>
    <row r="7" spans="1:4" ht="36" customHeight="1" thickBot="1">
      <c r="A7" s="175" t="s">
        <v>24</v>
      </c>
      <c r="B7" s="177"/>
      <c r="C7" s="222" t="str">
        <f>Потери!C7</f>
        <v>248008,  г. Калуга ул. Механизаторов, 38</v>
      </c>
      <c r="D7" s="166"/>
    </row>
    <row r="8" spans="1:4" ht="33" customHeight="1" thickBot="1">
      <c r="A8" s="164" t="s">
        <v>291</v>
      </c>
      <c r="B8" s="165"/>
      <c r="C8" s="165"/>
      <c r="D8" s="166"/>
    </row>
    <row r="9" spans="1:4" ht="30.75" thickBot="1">
      <c r="A9" s="87" t="s">
        <v>17</v>
      </c>
      <c r="B9" s="88" t="s">
        <v>150</v>
      </c>
      <c r="C9" s="89" t="s">
        <v>151</v>
      </c>
      <c r="D9" s="89" t="s">
        <v>152</v>
      </c>
    </row>
    <row r="10" spans="1:4" ht="15.75" thickBot="1">
      <c r="A10" s="51">
        <v>1</v>
      </c>
      <c r="B10" s="53">
        <v>2</v>
      </c>
      <c r="C10" s="52">
        <v>3</v>
      </c>
      <c r="D10" s="109">
        <v>4</v>
      </c>
    </row>
    <row r="11" spans="1:4" ht="38.25">
      <c r="A11" s="90">
        <v>1</v>
      </c>
      <c r="B11" s="93" t="s">
        <v>211</v>
      </c>
      <c r="C11" s="96" t="s">
        <v>292</v>
      </c>
      <c r="D11" s="140" t="s">
        <v>217</v>
      </c>
    </row>
    <row r="12" spans="1:4" ht="51">
      <c r="A12" s="91">
        <v>2</v>
      </c>
      <c r="B12" s="94" t="s">
        <v>212</v>
      </c>
      <c r="C12" s="97" t="s">
        <v>293</v>
      </c>
      <c r="D12" s="99" t="s">
        <v>219</v>
      </c>
    </row>
    <row r="13" spans="1:4" ht="25.5">
      <c r="A13" s="91">
        <v>3</v>
      </c>
      <c r="B13" s="94" t="s">
        <v>213</v>
      </c>
      <c r="C13" s="97" t="s">
        <v>294</v>
      </c>
      <c r="D13" s="99" t="s">
        <v>217</v>
      </c>
    </row>
    <row r="14" spans="1:4" ht="38.25">
      <c r="A14" s="91">
        <v>4</v>
      </c>
      <c r="B14" s="94" t="s">
        <v>214</v>
      </c>
      <c r="C14" s="97" t="s">
        <v>295</v>
      </c>
      <c r="D14" s="99" t="s">
        <v>217</v>
      </c>
    </row>
    <row r="15" spans="1:4" ht="25.5">
      <c r="A15" s="91">
        <v>5</v>
      </c>
      <c r="B15" s="94" t="s">
        <v>215</v>
      </c>
      <c r="C15" s="97" t="s">
        <v>296</v>
      </c>
      <c r="D15" s="99" t="s">
        <v>217</v>
      </c>
    </row>
    <row r="16" spans="1:4" ht="26.25" thickBot="1">
      <c r="A16" s="92">
        <v>6</v>
      </c>
      <c r="B16" s="95" t="s">
        <v>216</v>
      </c>
      <c r="C16" s="98" t="s">
        <v>297</v>
      </c>
      <c r="D16" s="100" t="s">
        <v>218</v>
      </c>
    </row>
    <row r="581" ht="15"/>
  </sheetData>
  <sheetProtection/>
  <mergeCells count="9">
    <mergeCell ref="A8:D8"/>
    <mergeCell ref="A2:D2"/>
    <mergeCell ref="A3:D3"/>
    <mergeCell ref="C5:D5"/>
    <mergeCell ref="C6:D6"/>
    <mergeCell ref="C7:D7"/>
    <mergeCell ref="A5:B5"/>
    <mergeCell ref="A6:B6"/>
    <mergeCell ref="A7:B7"/>
  </mergeCells>
  <hyperlinks>
    <hyperlink ref="A3" location="Par581" display="Par581"/>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2"/>
  <sheetViews>
    <sheetView zoomScalePageLayoutView="0" workbookViewId="0" topLeftCell="A1">
      <selection activeCell="G10" sqref="G10"/>
    </sheetView>
  </sheetViews>
  <sheetFormatPr defaultColWidth="9.140625" defaultRowHeight="15"/>
  <cols>
    <col min="1" max="1" width="21.28125" style="0" customWidth="1"/>
    <col min="2" max="2" width="27.00390625" style="0" customWidth="1"/>
    <col min="3" max="3" width="13.28125" style="0" customWidth="1"/>
    <col min="4" max="4" width="15.57421875" style="0" customWidth="1"/>
  </cols>
  <sheetData>
    <row r="1" ht="15">
      <c r="D1" s="79" t="s">
        <v>156</v>
      </c>
    </row>
    <row r="2" spans="1:4" ht="15">
      <c r="A2" s="290" t="s">
        <v>157</v>
      </c>
      <c r="B2" s="290"/>
      <c r="C2" s="290"/>
      <c r="D2" s="290"/>
    </row>
    <row r="3" spans="1:4" ht="15">
      <c r="A3" s="290" t="s">
        <v>158</v>
      </c>
      <c r="B3" s="290"/>
      <c r="C3" s="290"/>
      <c r="D3" s="290"/>
    </row>
    <row r="4" spans="1:4" ht="15">
      <c r="A4" s="190" t="s">
        <v>159</v>
      </c>
      <c r="B4" s="190"/>
      <c r="C4" s="190"/>
      <c r="D4" s="190"/>
    </row>
    <row r="5" ht="15.75" thickBot="1"/>
    <row r="6" spans="1:8" ht="30.75" customHeight="1" thickBot="1">
      <c r="A6" s="175" t="s">
        <v>28</v>
      </c>
      <c r="B6" s="177"/>
      <c r="C6" s="293" t="s">
        <v>27</v>
      </c>
      <c r="D6" s="294"/>
      <c r="G6" s="255"/>
      <c r="H6" s="255"/>
    </row>
    <row r="7" spans="1:8" ht="15.75" thickBot="1">
      <c r="A7" s="175" t="s">
        <v>26</v>
      </c>
      <c r="B7" s="177"/>
      <c r="C7" s="293">
        <v>4028033476</v>
      </c>
      <c r="D7" s="294"/>
      <c r="G7" s="291"/>
      <c r="H7" s="292"/>
    </row>
    <row r="8" spans="1:8" ht="30" customHeight="1" thickBot="1">
      <c r="A8" s="175" t="s">
        <v>24</v>
      </c>
      <c r="B8" s="177"/>
      <c r="C8" s="293" t="s">
        <v>42</v>
      </c>
      <c r="D8" s="294"/>
      <c r="G8" s="291"/>
      <c r="H8" s="292"/>
    </row>
    <row r="9" spans="1:8" ht="48.75" customHeight="1" thickBot="1">
      <c r="A9" s="164" t="s">
        <v>298</v>
      </c>
      <c r="B9" s="165"/>
      <c r="C9" s="165"/>
      <c r="D9" s="166"/>
      <c r="G9" s="27"/>
      <c r="H9" s="27"/>
    </row>
    <row r="10" spans="1:4" ht="108.75" customHeight="1" thickBot="1">
      <c r="A10" s="4" t="s">
        <v>160</v>
      </c>
      <c r="B10" s="164" t="s">
        <v>161</v>
      </c>
      <c r="C10" s="166"/>
      <c r="D10" s="30" t="s">
        <v>162</v>
      </c>
    </row>
    <row r="11" spans="1:4" ht="15.75" thickBot="1">
      <c r="A11" s="4">
        <v>1</v>
      </c>
      <c r="B11" s="164">
        <v>2</v>
      </c>
      <c r="C11" s="166"/>
      <c r="D11" s="30">
        <v>3</v>
      </c>
    </row>
    <row r="12" spans="1:4" ht="15.75" thickBot="1">
      <c r="A12" s="76">
        <f>Баланс!D15*1000000</f>
        <v>3204786.9999999995</v>
      </c>
      <c r="B12" s="283">
        <f>D12*1000/A12</f>
        <v>1.702152748372981</v>
      </c>
      <c r="C12" s="284"/>
      <c r="D12" s="85">
        <f>5455.037</f>
        <v>5455.037</v>
      </c>
    </row>
  </sheetData>
  <sheetProtection/>
  <mergeCells count="16">
    <mergeCell ref="B12:C12"/>
    <mergeCell ref="G6:H6"/>
    <mergeCell ref="G7:H7"/>
    <mergeCell ref="G8:H8"/>
    <mergeCell ref="A6:B6"/>
    <mergeCell ref="C6:D6"/>
    <mergeCell ref="A7:B7"/>
    <mergeCell ref="C7:D7"/>
    <mergeCell ref="A8:B8"/>
    <mergeCell ref="C8:D8"/>
    <mergeCell ref="A2:D2"/>
    <mergeCell ref="A3:D3"/>
    <mergeCell ref="A4:D4"/>
    <mergeCell ref="A9:D9"/>
    <mergeCell ref="B10:C10"/>
    <mergeCell ref="B11:C1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PAR678"/>
  <sheetViews>
    <sheetView zoomScalePageLayoutView="0" workbookViewId="0" topLeftCell="A1">
      <selection activeCell="J8" sqref="J8"/>
    </sheetView>
  </sheetViews>
  <sheetFormatPr defaultColWidth="9.140625" defaultRowHeight="15"/>
  <cols>
    <col min="1" max="1" width="7.8515625" style="0" customWidth="1"/>
    <col min="2" max="2" width="24.421875" style="0" customWidth="1"/>
    <col min="3" max="3" width="16.421875" style="0" customWidth="1"/>
    <col min="4" max="4" width="14.57421875" style="0" customWidth="1"/>
    <col min="5" max="5" width="12.8515625" style="0" customWidth="1"/>
  </cols>
  <sheetData>
    <row r="1" ht="15">
      <c r="E1" s="79" t="s">
        <v>165</v>
      </c>
    </row>
    <row r="2" spans="1:5" ht="15">
      <c r="A2" s="190" t="s">
        <v>163</v>
      </c>
      <c r="B2" s="190"/>
      <c r="C2" s="190"/>
      <c r="D2" s="190"/>
      <c r="E2" s="190"/>
    </row>
    <row r="3" spans="1:5" ht="15">
      <c r="A3" s="190" t="s">
        <v>164</v>
      </c>
      <c r="B3" s="190"/>
      <c r="C3" s="190"/>
      <c r="D3" s="190"/>
      <c r="E3" s="190"/>
    </row>
    <row r="4" ht="15.75" thickBot="1"/>
    <row r="5" spans="1:5" ht="31.5" customHeight="1" thickBot="1">
      <c r="A5" s="175" t="s">
        <v>28</v>
      </c>
      <c r="B5" s="177"/>
      <c r="C5" s="167" t="s">
        <v>27</v>
      </c>
      <c r="D5" s="168"/>
      <c r="E5" s="169"/>
    </row>
    <row r="6" spans="1:5" ht="15.75" thickBot="1">
      <c r="A6" s="175" t="s">
        <v>26</v>
      </c>
      <c r="B6" s="177"/>
      <c r="C6" s="196" t="s">
        <v>25</v>
      </c>
      <c r="D6" s="197"/>
      <c r="E6" s="198"/>
    </row>
    <row r="7" spans="1:5" ht="33" customHeight="1" thickBot="1">
      <c r="A7" s="175" t="s">
        <v>24</v>
      </c>
      <c r="B7" s="177"/>
      <c r="C7" s="196" t="s">
        <v>42</v>
      </c>
      <c r="D7" s="197"/>
      <c r="E7" s="198"/>
    </row>
    <row r="8" spans="1:5" ht="29.25" customHeight="1" thickBot="1">
      <c r="A8" s="167" t="s">
        <v>250</v>
      </c>
      <c r="B8" s="168"/>
      <c r="C8" s="168"/>
      <c r="D8" s="168"/>
      <c r="E8" s="169"/>
    </row>
    <row r="9" spans="1:5" ht="60.75" thickBot="1">
      <c r="A9" s="4" t="s">
        <v>166</v>
      </c>
      <c r="B9" s="295" t="s">
        <v>167</v>
      </c>
      <c r="C9" s="296"/>
      <c r="D9" s="30" t="s">
        <v>168</v>
      </c>
      <c r="E9" s="30" t="s">
        <v>47</v>
      </c>
    </row>
    <row r="10" spans="1:5" ht="15.75" thickBot="1">
      <c r="A10" s="4">
        <v>1</v>
      </c>
      <c r="B10" s="164">
        <v>2</v>
      </c>
      <c r="C10" s="166"/>
      <c r="D10" s="30">
        <v>3</v>
      </c>
      <c r="E10" s="30">
        <v>4</v>
      </c>
    </row>
    <row r="11" spans="1:5" ht="15.75" thickBot="1">
      <c r="A11" s="142">
        <v>1</v>
      </c>
      <c r="B11" s="187" t="s">
        <v>335</v>
      </c>
      <c r="C11" s="189"/>
      <c r="D11" s="141" t="s">
        <v>336</v>
      </c>
      <c r="E11" s="1"/>
    </row>
    <row r="12" spans="1:5" ht="15.75" thickBot="1">
      <c r="A12" s="142">
        <v>2</v>
      </c>
      <c r="B12" s="187" t="s">
        <v>337</v>
      </c>
      <c r="C12" s="189"/>
      <c r="D12" s="141" t="s">
        <v>336</v>
      </c>
      <c r="E12" s="1"/>
    </row>
    <row r="13" spans="1:5" ht="15.75" thickBot="1">
      <c r="A13" s="142"/>
      <c r="B13" s="187"/>
      <c r="C13" s="189"/>
      <c r="D13" s="1"/>
      <c r="E13" s="1"/>
    </row>
    <row r="14" spans="1:5" ht="15">
      <c r="A14" s="145"/>
      <c r="B14" s="34"/>
      <c r="C14" s="34"/>
      <c r="D14" s="34"/>
      <c r="E14" s="34"/>
    </row>
    <row r="16" spans="1:5" ht="62.25" customHeight="1">
      <c r="A16" s="285" t="s">
        <v>169</v>
      </c>
      <c r="B16" s="285"/>
      <c r="C16" s="285"/>
      <c r="D16" s="285"/>
      <c r="E16" s="285"/>
    </row>
    <row r="678" ht="15"/>
  </sheetData>
  <sheetProtection/>
  <mergeCells count="15">
    <mergeCell ref="A2:E2"/>
    <mergeCell ref="A3:E3"/>
    <mergeCell ref="A5:B5"/>
    <mergeCell ref="C5:E5"/>
    <mergeCell ref="A6:B6"/>
    <mergeCell ref="C6:E6"/>
    <mergeCell ref="A16:E16"/>
    <mergeCell ref="A8:E8"/>
    <mergeCell ref="B9:C9"/>
    <mergeCell ref="B10:C10"/>
    <mergeCell ref="B11:C11"/>
    <mergeCell ref="A7:B7"/>
    <mergeCell ref="C7:E7"/>
    <mergeCell ref="B12:C12"/>
    <mergeCell ref="B13:C13"/>
  </mergeCells>
  <hyperlinks>
    <hyperlink ref="B9" location="Par678" display="Par678"/>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vodovozov</dc:creator>
  <cp:keywords/>
  <dc:description/>
  <cp:lastModifiedBy>vodovozov</cp:lastModifiedBy>
  <cp:lastPrinted>2018-02-21T07:11:02Z</cp:lastPrinted>
  <dcterms:created xsi:type="dcterms:W3CDTF">2015-02-27T07:01:12Z</dcterms:created>
  <dcterms:modified xsi:type="dcterms:W3CDTF">2018-02-27T06:07:10Z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