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75" windowWidth="16995" windowHeight="8475"/>
  </bookViews>
  <sheets>
    <sheet name="2014 год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[2]FES!#REF!</definedName>
    <definedName name="_SP1">[3]FES!#REF!</definedName>
    <definedName name="_SP10" localSheetId="0">[2]FES!#REF!</definedName>
    <definedName name="_SP10">[3]FES!#REF!</definedName>
    <definedName name="_SP11" localSheetId="0">[2]FES!#REF!</definedName>
    <definedName name="_SP11">[3]FES!#REF!</definedName>
    <definedName name="_SP12" localSheetId="0">[2]FES!#REF!</definedName>
    <definedName name="_SP12">[3]FES!#REF!</definedName>
    <definedName name="_SP13" localSheetId="0">[2]FES!#REF!</definedName>
    <definedName name="_SP13">[3]FES!#REF!</definedName>
    <definedName name="_SP14" localSheetId="0">[2]FES!#REF!</definedName>
    <definedName name="_SP14">[3]FES!#REF!</definedName>
    <definedName name="_SP15" localSheetId="0">[2]FES!#REF!</definedName>
    <definedName name="_SP15">[3]FES!#REF!</definedName>
    <definedName name="_SP16" localSheetId="0">[2]FES!#REF!</definedName>
    <definedName name="_SP16">[3]FES!#REF!</definedName>
    <definedName name="_SP17" localSheetId="0">[2]FES!#REF!</definedName>
    <definedName name="_SP17">[3]FES!#REF!</definedName>
    <definedName name="_SP18" localSheetId="0">[2]FES!#REF!</definedName>
    <definedName name="_SP18">[3]FES!#REF!</definedName>
    <definedName name="_SP19" localSheetId="0">[2]FES!#REF!</definedName>
    <definedName name="_SP19">[3]FES!#REF!</definedName>
    <definedName name="_SP2" localSheetId="0">[2]FES!#REF!</definedName>
    <definedName name="_SP2">[3]FES!#REF!</definedName>
    <definedName name="_SP20" localSheetId="0">[2]FES!#REF!</definedName>
    <definedName name="_SP20">[3]FES!#REF!</definedName>
    <definedName name="_SP3" localSheetId="0">[2]FES!#REF!</definedName>
    <definedName name="_SP3">[3]FES!#REF!</definedName>
    <definedName name="_SP4" localSheetId="0">[2]FES!#REF!</definedName>
    <definedName name="_SP4">[3]FES!#REF!</definedName>
    <definedName name="_SP5" localSheetId="0">[2]FES!#REF!</definedName>
    <definedName name="_SP5">[3]FES!#REF!</definedName>
    <definedName name="_SP7" localSheetId="0">[2]FES!#REF!</definedName>
    <definedName name="_SP7">[3]FES!#REF!</definedName>
    <definedName name="_SP8" localSheetId="0">[2]FES!#REF!</definedName>
    <definedName name="_SP8">[3]FES!#REF!</definedName>
    <definedName name="_SP9" localSheetId="0">[2]FES!#REF!</definedName>
    <definedName name="_SP9">[3]FES!#REF!</definedName>
    <definedName name="CompOt" localSheetId="0">'2014 год'!CompOt</definedName>
    <definedName name="CompOt">[0]!CompOt</definedName>
    <definedName name="CompRas" localSheetId="0">'2014 год'!CompRas</definedName>
    <definedName name="CompRas">[0]!CompRas</definedName>
    <definedName name="ew" localSheetId="0">'2014 год'!ew</definedName>
    <definedName name="ew">[0]!ew</definedName>
    <definedName name="fg" localSheetId="0">'2014 год'!fg</definedName>
    <definedName name="fg">[0]!fg</definedName>
    <definedName name="gh" localSheetId="0">'2014 год'!gh</definedName>
    <definedName name="gh">[0]!gh</definedName>
    <definedName name="k" localSheetId="0">'2014 год'!k</definedName>
    <definedName name="k">[0]!k</definedName>
    <definedName name="P1_T2.1?Protection" localSheetId="0" hidden="1">'[4]2007 (Min)'!$G$34:$N$35,'[4]2007 (Min)'!$Q$34:$W$35,'[4]2007 (Min)'!$Z$34:$AE$35,'[4]2007 (Min)'!$G$38:$N$38,'[4]2007 (Min)'!$Q$38:$W$38,'[4]2007 (Min)'!$Z$38:$AE$38</definedName>
    <definedName name="P1_T2.1?Protection" hidden="1">'[5]2007 (Min)'!$G$34:$N$35,'[5]2007 (Min)'!$Q$34:$W$35,'[5]2007 (Min)'!$Z$34:$AE$35,'[5]2007 (Min)'!$G$38:$N$38,'[5]2007 (Min)'!$Q$38:$W$38,'[5]2007 (Min)'!$Z$38:$AE$38</definedName>
    <definedName name="P1_T2.2?Protection" localSheetId="0">'[4]2007 (Max)'!$Q$8:$W$9,'[4]2007 (Max)'!$Z$8:$AE$9,'[4]2007 (Max)'!$G$11:$N$12,'[4]2007 (Max)'!$Q$11:$W$12,'[4]2007 (Max)'!$Z$11:$AE$12,'[4]2007 (Max)'!$G$14:$N$15,'[4]2007 (Max)'!$Q$14:$W$15,'[4]2007 (Max)'!$Z$14:$AE$15</definedName>
    <definedName name="P1_T2.2?Protection">'[5]2007 (Max)'!$Q$8:$W$9,'[5]2007 (Max)'!$Z$8:$AE$9,'[5]2007 (Max)'!$G$11:$N$12,'[5]2007 (Max)'!$Q$11:$W$12,'[5]2007 (Max)'!$Z$11:$AE$12,'[5]2007 (Max)'!$G$14:$N$15,'[5]2007 (Max)'!$Q$14:$W$15,'[5]2007 (Max)'!$Z$14:$AE$15</definedName>
    <definedName name="P1_T2.2_DiapProt" localSheetId="0" hidden="1">'[4]2007 (Max)'!$G$44:$N$44,'[4]2007 (Max)'!$G$47:$N$47,'[4]2007 (Max)'!$Q$44:$W$44,'[4]2007 (Max)'!$Q$47:$W$47,'[4]2007 (Max)'!$Z$44:$AE$44,'[4]2007 (Max)'!$Z$47:$AE$47</definedName>
    <definedName name="P1_T2.2_DiapProt" hidden="1">'[5]2007 (Max)'!$G$44:$N$44,'[5]2007 (Max)'!$G$47:$N$47,'[5]2007 (Max)'!$Q$44:$W$44,'[5]2007 (Max)'!$Q$47:$W$47,'[5]2007 (Max)'!$Z$44:$AE$44,'[5]2007 (Max)'!$Z$47:$AE$47</definedName>
    <definedName name="P1_T2?Protection" localSheetId="0" hidden="1">'[6]2006 ФСТ'!$Z$47:$AE$47,'[6]2006 ФСТ'!$Q$8:$W$9,'[6]2006 ФСТ'!$Z$8:$AE$9,'[6]2006 ФСТ'!$G$11:$N$12,'[6]2006 ФСТ'!$Q$11:$W$12,'[6]2006 ФСТ'!$Z$11:$AE$12,'[6]2006 ФСТ'!$G$14:$N$15,'[6]2006 ФСТ'!$Q$14:$W$15</definedName>
    <definedName name="P1_T2?Protection" hidden="1">'[7]2006 ФСТ'!$Z$47:$AE$47,'[7]2006 ФСТ'!$Q$8:$W$9,'[7]2006 ФСТ'!$Z$8:$AE$9,'[7]2006 ФСТ'!$G$11:$N$12,'[7]2006 ФСТ'!$Q$11:$W$12,'[7]2006 ФСТ'!$Z$11:$AE$12,'[7]2006 ФСТ'!$G$14:$N$15,'[7]2006 ФСТ'!$Q$14:$W$15</definedName>
    <definedName name="P1_T2_DiapProt" localSheetId="0" hidden="1">'[6]2006 ФСТ'!$Z$44:$AE$44,'[6]2006 ФСТ'!$Q$47:$W$47,'[6]2006 ФСТ'!$Z$47:$AE$47,'[6]2006 ФСТ'!$Q$8:$W$9,'[6]2006 ФСТ'!$Z$8:$AE$9,'[6]2006 ФСТ'!$G$11:$N$12,'[6]2006 ФСТ'!$Q$11:$W$12,'[6]2006 ФСТ'!$Z$11:$AE$12</definedName>
    <definedName name="P1_T2_DiapProt" hidden="1">'[7]2006 ФСТ'!$Z$44:$AE$44,'[7]2006 ФСТ'!$Q$47:$W$47,'[7]2006 ФСТ'!$Z$47:$AE$47,'[7]2006 ФСТ'!$Q$8:$W$9,'[7]2006 ФСТ'!$Z$8:$AE$9,'[7]2006 ФСТ'!$G$11:$N$12,'[7]2006 ФСТ'!$Q$11:$W$12,'[7]2006 ФСТ'!$Z$11:$AE$12</definedName>
    <definedName name="P2_T2.1?Protection" localSheetId="0" hidden="1">'[4]2007 (Min)'!$G$40:$N$42,'[4]2007 (Min)'!$Q$40:$W$42,'[4]2007 (Min)'!$Z$40:$AE$42,'[4]2007 (Min)'!$G$47:$N$47,'[4]2007 (Min)'!$Q$47:$W$47,'[4]2007 (Min)'!$Z$47:$AE$47</definedName>
    <definedName name="P2_T2.1?Protection" hidden="1">'[5]2007 (Min)'!$G$40:$N$42,'[5]2007 (Min)'!$Q$40:$W$42,'[5]2007 (Min)'!$Z$40:$AE$42,'[5]2007 (Min)'!$G$47:$N$47,'[5]2007 (Min)'!$Q$47:$W$47,'[5]2007 (Min)'!$Z$47:$AE$47</definedName>
    <definedName name="P2_T2.2?Protection" localSheetId="0">'[4]2007 (Max)'!$G$17:$N$21,'[4]2007 (Max)'!$Q$17:$W$21,'[4]2007 (Max)'!$Z$17:$AE$21,'[4]2007 (Max)'!$G$25:$N$25,'[4]2007 (Max)'!$Q$25:$W$25,'[4]2007 (Max)'!$Z$25:$AE$25,'[4]2007 (Max)'!$G$27:$N$31,'[4]2007 (Max)'!$Q$27:$W$31</definedName>
    <definedName name="P2_T2.2?Protection">'[5]2007 (Max)'!$G$17:$N$21,'[5]2007 (Max)'!$Q$17:$W$21,'[5]2007 (Max)'!$Z$17:$AE$21,'[5]2007 (Max)'!$G$25:$N$25,'[5]2007 (Max)'!$Q$25:$W$25,'[5]2007 (Max)'!$Z$25:$AE$25,'[5]2007 (Max)'!$G$27:$N$31,'[5]2007 (Max)'!$Q$27:$W$31</definedName>
    <definedName name="P2_T2?Protection" localSheetId="0" hidden="1">'[6]2006 ФСТ'!$Z$14:$AE$15,'[6]2006 ФСТ'!$G$17:$N$21,'[6]2006 ФСТ'!$Q$17:$W$21,'[6]2006 ФСТ'!$Z$17:$AE$21,'[6]2006 ФСТ'!$G$25:$N$25,'[6]2006 ФСТ'!$Q$25:$W$25,'[6]2006 ФСТ'!$Z$25:$AE$25</definedName>
    <definedName name="P2_T2?Protection" hidden="1">'[7]2006 ФСТ'!$Z$14:$AE$15,'[7]2006 ФСТ'!$G$17:$N$21,'[7]2006 ФСТ'!$Q$17:$W$21,'[7]2006 ФСТ'!$Z$17:$AE$21,'[7]2006 ФСТ'!$G$25:$N$25,'[7]2006 ФСТ'!$Q$25:$W$25,'[7]2006 ФСТ'!$Z$25:$AE$25</definedName>
    <definedName name="P2_T2_DiapProt" localSheetId="0" hidden="1">'[6]2006 ФСТ'!$G$14:$N$15,'[6]2006 ФСТ'!$Q$14:$W$15,'[6]2006 ФСТ'!$Z$14:$AE$15,'[6]2006 ФСТ'!$G$17:$N$21,'[6]2006 ФСТ'!$Q$17:$W$21,'[6]2006 ФСТ'!$Z$17:$AE$21,'[6]2006 ФСТ'!$G$25:$N$25</definedName>
    <definedName name="P2_T2_DiapProt" hidden="1">'[7]2006 ФСТ'!$G$14:$N$15,'[7]2006 ФСТ'!$Q$14:$W$15,'[7]2006 ФСТ'!$Z$14:$AE$15,'[7]2006 ФСТ'!$G$17:$N$21,'[7]2006 ФСТ'!$Q$17:$W$21,'[7]2006 ФСТ'!$Z$17:$AE$21,'[7]2006 ФСТ'!$G$25:$N$25</definedName>
    <definedName name="P3_T2.1?Protection" localSheetId="0" hidden="1">'[4]2007 (Min)'!$G$8:$N$9,'[4]2007 (Min)'!$Q$8:$W$9,'[4]2007 (Min)'!$Z$8:$AE$9,'[4]2007 (Min)'!$G$11:$N$12,'[4]2007 (Min)'!$Q$11:$W$12,'[4]2007 (Min)'!$Z$11:$AE$12</definedName>
    <definedName name="P3_T2.1?Protection" hidden="1">'[5]2007 (Min)'!$G$8:$N$9,'[5]2007 (Min)'!$Q$8:$W$9,'[5]2007 (Min)'!$Z$8:$AE$9,'[5]2007 (Min)'!$G$11:$N$12,'[5]2007 (Min)'!$Q$11:$W$12,'[5]2007 (Min)'!$Z$11:$AE$12</definedName>
    <definedName name="P3_T2.2?Protection" localSheetId="0">'[4]2007 (Max)'!$Z$27:$AE$31,'[4]2007 (Max)'!$G$34:$N$35,'[4]2007 (Max)'!$Q$34:$W$35,'[4]2007 (Max)'!$Z$34:$AE$35,'[4]2007 (Max)'!$G$38:$N$38,'[4]2007 (Max)'!$Q$38:$W$38,'[4]2007 (Max)'!$Z$38:$AE$38,'[4]2007 (Max)'!$G$40:$N$42</definedName>
    <definedName name="P3_T2.2?Protection">'[5]2007 (Max)'!$Z$27:$AE$31,'[5]2007 (Max)'!$G$34:$N$35,'[5]2007 (Max)'!$Q$34:$W$35,'[5]2007 (Max)'!$Z$34:$AE$35,'[5]2007 (Max)'!$G$38:$N$38,'[5]2007 (Max)'!$Q$38:$W$38,'[5]2007 (Max)'!$Z$38:$AE$38,'[5]2007 (Max)'!$G$40:$N$42</definedName>
    <definedName name="P3_T2?Protection" localSheetId="0" hidden="1">'[6]2006 ФСТ'!$G$27:$N$31,'[6]2006 ФСТ'!$Q$27:$W$31,'[6]2006 ФСТ'!$Z$27:$AE$31,'[6]2006 ФСТ'!$G$34:$N$35,'[6]2006 ФСТ'!$Q$34:$W$35,'[6]2006 ФСТ'!$Z$34:$AE$35,'[6]2006 ФСТ'!$G$38:$N$38</definedName>
    <definedName name="P3_T2?Protection" hidden="1">'[7]2006 ФСТ'!$G$27:$N$31,'[7]2006 ФСТ'!$Q$27:$W$31,'[7]2006 ФСТ'!$Z$27:$AE$31,'[7]2006 ФСТ'!$G$34:$N$35,'[7]2006 ФСТ'!$Q$34:$W$35,'[7]2006 ФСТ'!$Z$34:$AE$35,'[7]2006 ФСТ'!$G$38:$N$38</definedName>
    <definedName name="P3_T2_DiapProt" localSheetId="0" hidden="1">'[6]2006 ФСТ'!$Q$25:$W$25,'[6]2006 ФСТ'!$Z$25:$AE$25,'[6]2006 ФСТ'!$G$27:$N$31,'[6]2006 ФСТ'!$Q$27:$W$31,'[6]2006 ФСТ'!$Z$27:$AE$31,'[6]2006 ФСТ'!$G$34:$N$35,'[6]2006 ФСТ'!$Q$34:$W$35</definedName>
    <definedName name="P3_T2_DiapProt" hidden="1">'[7]2006 ФСТ'!$Q$25:$W$25,'[7]2006 ФСТ'!$Z$25:$AE$25,'[7]2006 ФСТ'!$G$27:$N$31,'[7]2006 ФСТ'!$Q$27:$W$31,'[7]2006 ФСТ'!$Z$27:$AE$31,'[7]2006 ФСТ'!$G$34:$N$35,'[7]2006 ФСТ'!$Q$34:$W$35</definedName>
    <definedName name="P4_T2.1?Protection" localSheetId="0" hidden="1">'[4]2007 (Min)'!$G$14:$N$15,'[4]2007 (Min)'!$Q$14:$W$15,'[4]2007 (Min)'!$Z$14:$AE$15,'[4]2007 (Min)'!$G$17:$N$21,'[4]2007 (Min)'!$Q$17:$W$21,'[4]2007 (Min)'!$Z$17:$AE$21</definedName>
    <definedName name="P4_T2.1?Protection" hidden="1">'[5]2007 (Min)'!$G$14:$N$15,'[5]2007 (Min)'!$Q$14:$W$15,'[5]2007 (Min)'!$Z$14:$AE$15,'[5]2007 (Min)'!$G$17:$N$21,'[5]2007 (Min)'!$Q$17:$W$21,'[5]2007 (Min)'!$Z$17:$AE$21</definedName>
    <definedName name="P4_T2.2?Protection" localSheetId="0">'[4]2007 (Max)'!$Q$40:$W$42,'[4]2007 (Max)'!$Z$40:$AE$42,'[4]2007 (Max)'!$G$47:$N$47,'[4]2007 (Max)'!$Q$47:$W$47,'[4]2007 (Max)'!$Z$47:$AE$47,'[4]2007 (Max)'!$G$8:$N$9,'2014 год'!P1_T2.2?Protection,'2014 год'!P2_T2.2?Protection</definedName>
    <definedName name="P4_T2.2?Protection">'[5]2007 (Max)'!$Q$40:$W$42,'[5]2007 (Max)'!$Z$40:$AE$42,'[5]2007 (Max)'!$G$47:$N$47,'[5]2007 (Max)'!$Q$47:$W$47,'[5]2007 (Max)'!$Z$47:$AE$47,'[5]2007 (Max)'!$G$8:$N$9,P1_T2.2?Protection,P2_T2.2?Protection</definedName>
    <definedName name="P4_T2?Protection" localSheetId="0" hidden="1">'[6]2006 ФСТ'!$Q$38:$W$38,'[6]2006 ФСТ'!$Z$38:$AE$38,'[6]2006 ФСТ'!$G$40:$N$42,'[6]2006 ФСТ'!$Q$40:$W$42,'[6]2006 ФСТ'!$Z$40:$AE$42,'[6]2006 ФСТ'!$G$8:$N$9,'[6]2006 ФСТ'!$G$47:$N$47,'[6]2006 ФСТ'!$G$44:$N$44</definedName>
    <definedName name="P4_T2?Protection" hidden="1">'[7]2006 ФСТ'!$Q$38:$W$38,'[7]2006 ФСТ'!$Z$38:$AE$38,'[7]2006 ФСТ'!$G$40:$N$42,'[7]2006 ФСТ'!$Q$40:$W$42,'[7]2006 ФСТ'!$Z$40:$AE$42,'[7]2006 ФСТ'!$G$8:$N$9,'[7]2006 ФСТ'!$G$47:$N$47,'[7]2006 ФСТ'!$G$44:$N$44</definedName>
    <definedName name="P4_T2_DiapProt" localSheetId="0" hidden="1">'[6]2006 ФСТ'!$Z$34:$AE$35,'[6]2006 ФСТ'!$G$38:$N$38,'[6]2006 ФСТ'!$Q$38:$W$38,'[6]2006 ФСТ'!$Z$38:$AE$38,'[6]2006 ФСТ'!$G$40:$N$42,'[6]2006 ФСТ'!$Q$40:$W$42,'[6]2006 ФСТ'!$Z$40:$AE$42,'[6]2006 ФСТ'!$G$8:$N$9</definedName>
    <definedName name="P4_T2_DiapProt" hidden="1">'[7]2006 ФСТ'!$Z$34:$AE$35,'[7]2006 ФСТ'!$G$38:$N$38,'[7]2006 ФСТ'!$Q$38:$W$38,'[7]2006 ФСТ'!$Z$38:$AE$38,'[7]2006 ФСТ'!$G$40:$N$42,'[7]2006 ФСТ'!$Q$40:$W$42,'[7]2006 ФСТ'!$Z$40:$AE$42,'[7]2006 ФСТ'!$G$8:$N$9</definedName>
    <definedName name="P5_T2.1?Protection" localSheetId="0" hidden="1">'[4]2007 (Min)'!$G$25:$N$25,'[4]2007 (Min)'!$Q$25:$W$25,'[4]2007 (Min)'!$Z$25:$AE$25,'[4]2007 (Min)'!$G$27:$N$31,'[4]2007 (Min)'!$Q$27:$W$31,'[4]2007 (Min)'!$G$44:$N$44</definedName>
    <definedName name="P5_T2.1?Protection" hidden="1">'[5]2007 (Min)'!$G$25:$N$25,'[5]2007 (Min)'!$Q$25:$W$25,'[5]2007 (Min)'!$Z$25:$AE$25,'[5]2007 (Min)'!$G$27:$N$31,'[5]2007 (Min)'!$Q$27:$W$31,'[5]2007 (Min)'!$G$44:$N$44</definedName>
    <definedName name="P6_T2.1?Protection" localSheetId="0" hidden="1">'[4]2007 (Min)'!$Q$44:$W$44,'[4]2007 (Min)'!$Z$44:$AE$44,'[4]2007 (Min)'!$Z$27:$AE$31,'2014 год'!P1_T2.1?Protection,'2014 год'!P2_T2.1?Protection,'2014 год'!P3_T2.1?Protection</definedName>
    <definedName name="P6_T2.1?Protection" hidden="1">'[5]2007 (Min)'!$Q$44:$W$44,'[5]2007 (Min)'!$Z$44:$AE$44,'[5]2007 (Min)'!$Z$27:$AE$31,P1_T2.1?Protection,P2_T2.1?Protection,P3_T2.1?Protection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heet2?prefix?">"H"</definedName>
    <definedName name="T2.1?Protection" localSheetId="0">'2014 год'!P4_T2.1?Protection,'2014 год'!P5_T2.1?Protection,'2014 год'!P6_T2.1?Protection</definedName>
    <definedName name="T2.1?Protection">P4_T2.1?Protection,P5_T2.1?Protection,P6_T2.1?Protection</definedName>
    <definedName name="T2.1_DiapProt" localSheetId="0">'[4]2007 (Min)'!$G$47:$N$47,'[4]2007 (Min)'!$Q$44:$W$44,'[4]2007 (Min)'!$Q$47:$W$47,'[4]2007 (Min)'!$Z$44:$AE$44,'[4]2007 (Min)'!$Z$47:$AE$47,'[4]2007 (Min)'!$G$44:$N$44</definedName>
    <definedName name="T2.1_DiapProt">'[5]2007 (Min)'!$G$47:$N$47,'[5]2007 (Min)'!$Q$44:$W$44,'[5]2007 (Min)'!$Q$47:$W$47,'[5]2007 (Min)'!$Z$44:$AE$44,'[5]2007 (Min)'!$Z$47:$AE$47,'[5]2007 (Min)'!$G$44:$N$44</definedName>
    <definedName name="T2.2?Protection" localSheetId="0">'2014 год'!P3_T2.2?Protection,'2014 год'!P4_T2.2?Protection</definedName>
    <definedName name="T2.2?Protection">P3_T2.2?Protection,P4_T2.2?Protection</definedName>
    <definedName name="T2.2_DiapProt" localSheetId="0">'[4]2007 (Max)'!$G$28,'2014 год'!P1_T2.2_DiapProt</definedName>
    <definedName name="T2.2_DiapProt">'[5]2007 (Max)'!$G$28,P1_T2.2_DiapProt</definedName>
    <definedName name="T2?Protection" localSheetId="0">'[6]2006 ФСТ'!$Q$44:$W$44,'[6]2006 ФСТ'!$Z$44:$AE$44,'[6]2006 ФСТ'!$Q$47:$W$47,'2014 год'!P1_T2?Protection,'2014 год'!P2_T2?Protection,'2014 год'!P3_T2?Protection,'2014 год'!P4_T2?Protection</definedName>
    <definedName name="T2?Protection">'[7]2006 ФСТ'!$Q$44:$W$44,'[7]2006 ФСТ'!$Z$44:$AE$44,'[7]2006 ФСТ'!$Q$47:$W$47,P1_T2?Protection,P2_T2?Protection,P3_T2?Protection,P4_T2?Protection</definedName>
    <definedName name="T2_DiapProt" localSheetId="0">'[6]2006 ФСТ'!$G$47:$N$47,'[6]2006 ФСТ'!$G$44:$N$44,'[6]2006 ФСТ'!$Q$44:$W$44,'2014 год'!P1_T2_DiapProt,'2014 год'!P2_T2_DiapProt,'2014 год'!P3_T2_DiapProt,'2014 год'!P4_T2_DiapProt</definedName>
    <definedName name="T2_DiapProt">'[7]2006 ФСТ'!$G$47:$N$47,'[7]2006 ФСТ'!$G$44:$N$44,'[7]2006 ФСТ'!$Q$44:$W$44,P1_T2_DiapProt,P2_T2_DiapProt,P3_T2_DiapProt,P4_T2_DiapProt</definedName>
    <definedName name="VV" localSheetId="0">'2014 год'!VV</definedName>
    <definedName name="VV">[0]!VV</definedName>
    <definedName name="в23ё" localSheetId="0">'2014 год'!в23ё</definedName>
    <definedName name="в23ё">[0]!в23ё</definedName>
    <definedName name="вв" localSheetId="0">'2014 год'!вв</definedName>
    <definedName name="вв">[0]!вв</definedName>
    <definedName name="восемь" localSheetId="0">#REF!</definedName>
    <definedName name="восемь">#REF!</definedName>
    <definedName name="второй" localSheetId="0">#REF!</definedName>
    <definedName name="второй">#REF!</definedName>
    <definedName name="дд" localSheetId="0">'2014 год'!дд</definedName>
    <definedName name="дд">[0]!дд</definedName>
    <definedName name="ж" localSheetId="0">'2014 год'!ж</definedName>
    <definedName name="ж">[0]!ж</definedName>
    <definedName name="жд" localSheetId="0">'2014 год'!жд</definedName>
    <definedName name="жд">[0]!жд</definedName>
    <definedName name="й" localSheetId="0">'2014 год'!й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 localSheetId="0">'2014 год'!йй</definedName>
    <definedName name="йй">[0]!йй</definedName>
    <definedName name="ке" localSheetId="0">'2014 год'!ке</definedName>
    <definedName name="ке">[0]!ке</definedName>
    <definedName name="критерий" localSheetId="0">#REF!</definedName>
    <definedName name="критерий">#REF!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мым" localSheetId="0">'2014 год'!мым</definedName>
    <definedName name="мым">[0]!мым</definedName>
    <definedName name="_xlnm.Print_Area" localSheetId="0">'2014 год'!$A$2:$H$62</definedName>
    <definedName name="олс" localSheetId="0">'2014 год'!олс</definedName>
    <definedName name="олс">[0]!олс</definedName>
    <definedName name="первый" localSheetId="0">#REF!</definedName>
    <definedName name="первый">#REF!</definedName>
    <definedName name="ПОКАЗАТЕЛИ_ДОЛГОСР.ПРОГНОЗА">'[8]2002'!#REF!</definedName>
    <definedName name="р" localSheetId="0">'2014 год'!р</definedName>
    <definedName name="р">[0]!р</definedName>
    <definedName name="с" localSheetId="0">'2014 год'!с</definedName>
    <definedName name="с">[0]!с</definedName>
    <definedName name="семь" localSheetId="0">#REF!</definedName>
    <definedName name="семь">#REF!</definedName>
    <definedName name="сс" localSheetId="0">'2014 год'!сс</definedName>
    <definedName name="сс">[0]!сс</definedName>
    <definedName name="сссс" localSheetId="0">'2014 год'!сссс</definedName>
    <definedName name="сссс">[0]!сссс</definedName>
    <definedName name="ссы" localSheetId="0">'2014 год'!ссы</definedName>
    <definedName name="ссы">[0]!ссы</definedName>
    <definedName name="третий" localSheetId="0">#REF!</definedName>
    <definedName name="третий">#REF!</definedName>
    <definedName name="у" localSheetId="0">'2014 год'!у</definedName>
    <definedName name="у">[0]!у</definedName>
    <definedName name="фо" localSheetId="0">[9]Лист1!#REF!</definedName>
    <definedName name="фо">[10]Лист1!#REF!</definedName>
    <definedName name="фо1" localSheetId="0">[11]Лист1!#REF!</definedName>
    <definedName name="ц" localSheetId="0">'2014 год'!ц</definedName>
    <definedName name="ц">[0]!ц</definedName>
    <definedName name="цу" localSheetId="0">'2014 год'!цу</definedName>
    <definedName name="цу">[0]!цу</definedName>
    <definedName name="четвертый" localSheetId="0">#REF!</definedName>
    <definedName name="четвертый">#REF!</definedName>
    <definedName name="ыв" localSheetId="0">'2014 год'!ыв</definedName>
    <definedName name="ыв">[0]!ыв</definedName>
    <definedName name="ыыыы" localSheetId="0">'2014 год'!ыыыы</definedName>
    <definedName name="ыыыы">[0]!ыыыы</definedName>
  </definedNames>
  <calcPr calcId="125725"/>
</workbook>
</file>

<file path=xl/calcChain.xml><?xml version="1.0" encoding="utf-8"?>
<calcChain xmlns="http://schemas.openxmlformats.org/spreadsheetml/2006/main">
  <c r="E11" i="1"/>
  <c r="F11"/>
  <c r="G11"/>
  <c r="H11"/>
  <c r="D13"/>
  <c r="E13"/>
  <c r="F13"/>
  <c r="G13"/>
  <c r="H13"/>
  <c r="D16"/>
  <c r="E16"/>
  <c r="F16"/>
  <c r="G16"/>
  <c r="H16"/>
  <c r="E18"/>
  <c r="E17" s="1"/>
  <c r="E25" s="1"/>
  <c r="E50" s="1"/>
  <c r="F18"/>
  <c r="F17" s="1"/>
  <c r="F25" s="1"/>
  <c r="F50" s="1"/>
  <c r="E19"/>
  <c r="F19"/>
  <c r="G19" s="1"/>
  <c r="H19" s="1"/>
  <c r="E20"/>
  <c r="F20"/>
  <c r="G20" s="1"/>
  <c r="H20" s="1"/>
  <c r="E21"/>
  <c r="F21"/>
  <c r="G21" s="1"/>
  <c r="H21" s="1"/>
  <c r="E23"/>
  <c r="F23"/>
  <c r="G23" s="1"/>
  <c r="H23" s="1"/>
  <c r="D25"/>
  <c r="D28"/>
  <c r="E28"/>
  <c r="F28"/>
  <c r="G28"/>
  <c r="H28"/>
  <c r="D48"/>
  <c r="E48"/>
  <c r="F48"/>
  <c r="G48"/>
  <c r="H48"/>
  <c r="D50"/>
  <c r="D55"/>
  <c r="E55"/>
  <c r="F55"/>
  <c r="G55"/>
  <c r="H55"/>
  <c r="E56"/>
  <c r="F56" s="1"/>
  <c r="E57"/>
  <c r="F57" s="1"/>
  <c r="G57" s="1"/>
  <c r="H57" s="1"/>
  <c r="D58"/>
  <c r="G56" l="1"/>
  <c r="F58"/>
  <c r="E58"/>
  <c r="G18"/>
  <c r="H56" l="1"/>
  <c r="H58" s="1"/>
  <c r="G58"/>
  <c r="H18"/>
  <c r="H17" s="1"/>
  <c r="H25" s="1"/>
  <c r="H50" s="1"/>
  <c r="G17"/>
  <c r="G25" s="1"/>
  <c r="G50" s="1"/>
</calcChain>
</file>

<file path=xl/sharedStrings.xml><?xml version="1.0" encoding="utf-8"?>
<sst xmlns="http://schemas.openxmlformats.org/spreadsheetml/2006/main" count="112" uniqueCount="75">
  <si>
    <t>тыс.руб.</t>
  </si>
  <si>
    <t>НВВ на оплату потерь электрической энергии</t>
  </si>
  <si>
    <t>тыс.кВт.ч.</t>
  </si>
  <si>
    <t xml:space="preserve">Объем технологического расхода (потерь) электрической энергии в сетях </t>
  </si>
  <si>
    <t>руб./кВт.ч.</t>
  </si>
  <si>
    <t>Прогнозная цена (тариф) покупки потерь электрической энергии в сетях (с учетом мощности)</t>
  </si>
  <si>
    <t>Единица измерения</t>
  </si>
  <si>
    <t>Показатели</t>
  </si>
  <si>
    <t>№ п.п.</t>
  </si>
  <si>
    <t>Расчет НВВ на оплату технологического расхода (потерь) электрической энергии</t>
  </si>
  <si>
    <t>ИТОГО НВВ на содержание  электрических сетей</t>
  </si>
  <si>
    <t>Всего неподконтрольные расходы</t>
  </si>
  <si>
    <t>Незапланированные расходы/экономия средств</t>
  </si>
  <si>
    <t>2.8</t>
  </si>
  <si>
    <t>Налог на прибыль</t>
  </si>
  <si>
    <t>2.7</t>
  </si>
  <si>
    <t>налог на имущество</t>
  </si>
  <si>
    <t>2.6.3</t>
  </si>
  <si>
    <t>налог на пользователей автодорог</t>
  </si>
  <si>
    <t>2.6.2</t>
  </si>
  <si>
    <t>плата за землю</t>
  </si>
  <si>
    <t>2.6.1</t>
  </si>
  <si>
    <t>Налоги,всего, в том числе:</t>
  </si>
  <si>
    <t>2.6</t>
  </si>
  <si>
    <t>другие прочие расходы</t>
  </si>
  <si>
    <t>2.5.6</t>
  </si>
  <si>
    <t>Расходы на финансирование мероприятий по энергосбережению</t>
  </si>
  <si>
    <t>2.5.5</t>
  </si>
  <si>
    <t>арендная плата</t>
  </si>
  <si>
    <t>2.5.4</t>
  </si>
  <si>
    <t xml:space="preserve">плата за предельно допустимые выбросы </t>
  </si>
  <si>
    <t>2.5.3</t>
  </si>
  <si>
    <t>средства на страхование</t>
  </si>
  <si>
    <t>2.5.2</t>
  </si>
  <si>
    <t>услуги прочих сторонних</t>
  </si>
  <si>
    <t>2.5.1</t>
  </si>
  <si>
    <t>Прочие расходы, всего, в том числе:</t>
  </si>
  <si>
    <t>2.5</t>
  </si>
  <si>
    <t>Отчисления на социальные нужды (ЕСН)</t>
  </si>
  <si>
    <t>2.4</t>
  </si>
  <si>
    <t>Энергия нахояйственные нужды</t>
  </si>
  <si>
    <t>2.3</t>
  </si>
  <si>
    <t xml:space="preserve">Амортизация основных средств </t>
  </si>
  <si>
    <t>2.2</t>
  </si>
  <si>
    <t xml:space="preserve">Расходы на финансирование   капитальных вложений из прибыли </t>
  </si>
  <si>
    <t>2.1</t>
  </si>
  <si>
    <t>Расчет неподконтрольных расходов</t>
  </si>
  <si>
    <t>Всего подконтрольные расходы</t>
  </si>
  <si>
    <t xml:space="preserve">Другие раходы из прибыли (прибыль на прочие цели) </t>
  </si>
  <si>
    <t>1.6</t>
  </si>
  <si>
    <t>Расходы на обслуживание заемных средств</t>
  </si>
  <si>
    <t>1.5</t>
  </si>
  <si>
    <t xml:space="preserve">Расходы по коллективным договорам </t>
  </si>
  <si>
    <t>1.4</t>
  </si>
  <si>
    <t>Расходы на оплату труда</t>
  </si>
  <si>
    <t>1.3</t>
  </si>
  <si>
    <t>Ремонт основных средств, работы и услуги производственного характера (в т.ч. услуги сторонних организаций по содержанию и ремонту сетей)</t>
  </si>
  <si>
    <t>1.1.2.</t>
  </si>
  <si>
    <t>Сырье, материалы, запасные части, инструмент, топливо</t>
  </si>
  <si>
    <t>1.1.1.</t>
  </si>
  <si>
    <t>Материальные затраты</t>
  </si>
  <si>
    <t>1.1.</t>
  </si>
  <si>
    <t>Расчет подконтрольных расходов</t>
  </si>
  <si>
    <t>итого коэффициент индексации</t>
  </si>
  <si>
    <t>%</t>
  </si>
  <si>
    <t>коэффициент эластичности подконтрольных расходов по количеству активов</t>
  </si>
  <si>
    <t>индекс изменения количества активов</t>
  </si>
  <si>
    <t>у.е.</t>
  </si>
  <si>
    <t>количество активов</t>
  </si>
  <si>
    <t>индекс эффективности подконтрольных расходов</t>
  </si>
  <si>
    <t>индекс потребительских цен</t>
  </si>
  <si>
    <t>2014г.</t>
  </si>
  <si>
    <t>Расчет коэффициента индексации</t>
  </si>
  <si>
    <t>Расчет НВВ на содержание электрических сетей на 2014 год.</t>
  </si>
  <si>
    <t xml:space="preserve">РАСЧЕТ НВВ на догосрочный период регулирования  </t>
  </si>
</sst>
</file>

<file path=xl/styles.xml><?xml version="1.0" encoding="utf-8"?>
<styleSheet xmlns="http://schemas.openxmlformats.org/spreadsheetml/2006/main">
  <numFmts count="23">
    <numFmt numFmtId="164" formatCode="0.0000"/>
    <numFmt numFmtId="165" formatCode="#,##0.0"/>
    <numFmt numFmtId="166" formatCode="0.000"/>
    <numFmt numFmtId="167" formatCode="0.0%"/>
    <numFmt numFmtId="168" formatCode="0.0%_);\(0.0%\)"/>
    <numFmt numFmtId="169" formatCode="#,##0_);[Red]\(#,##0\)"/>
    <numFmt numFmtId="170" formatCode="_-* #,##0.00&quot;р.&quot;_-;\-* #,##0.00&quot;р.&quot;_-;_-* &quot;-&quot;??&quot;р.&quot;_-;_-@_-"/>
    <numFmt numFmtId="171" formatCode="General_)"/>
    <numFmt numFmtId="172" formatCode="_-* #,##0&quot;đ.&quot;_-;\-* #,##0&quot;đ.&quot;_-;_-* &quot;-&quot;&quot;đ.&quot;_-;_-@_-"/>
    <numFmt numFmtId="173" formatCode="_-* #,##0.00&quot;đ.&quot;_-;\-* #,##0.00&quot;đ.&quot;_-;_-* &quot;-&quot;??&quot;đ.&quot;_-;_-@_-"/>
    <numFmt numFmtId="174" formatCode="_-* #,##0_$_-;\-* #,##0_$_-;_-* &quot;-&quot;_$_-;_-@_-"/>
    <numFmt numFmtId="175" formatCode="_-* #,##0.00_$_-;\-* #,##0.00_$_-;_-* &quot;-&quot;??_$_-;_-@_-"/>
    <numFmt numFmtId="176" formatCode="&quot;$&quot;#,##0_);[Red]\(&quot;$&quot;#,##0\)"/>
    <numFmt numFmtId="177" formatCode="_-* #,##0.00&quot;$&quot;_-;\-* #,##0.00&quot;$&quot;_-;_-* &quot;-&quot;??&quot;$&quot;_-;_-@_-"/>
    <numFmt numFmtId="178" formatCode="\$#,##0\ ;\(\$#,##0\)"/>
    <numFmt numFmtId="179" formatCode="_-* #,##0.00[$€-1]_-;\-* #,##0.00[$€-1]_-;_-* &quot;-&quot;??[$€-1]_-"/>
    <numFmt numFmtId="180" formatCode="#,##0_);[Blue]\(#,##0\)"/>
    <numFmt numFmtId="181" formatCode="_-* #,##0_đ_._-;\-* #,##0_đ_._-;_-* &quot;-&quot;_đ_._-;_-@_-"/>
    <numFmt numFmtId="182" formatCode="_-* #,##0.00_đ_._-;\-* #,##0.00_đ_._-;_-* &quot;-&quot;??_đ_._-;_-@_-"/>
    <numFmt numFmtId="183" formatCode="0.0"/>
    <numFmt numFmtId="184" formatCode="_-* #,##0\ _р_._-;\-* #,##0\ _р_._-;_-* &quot;-&quot;\ _р_._-;_-@_-"/>
    <numFmt numFmtId="185" formatCode="_-* #,##0.00\ _р_._-;\-* #,##0.00\ _р_._-;_-* &quot;-&quot;??\ _р_._-;_-@_-"/>
    <numFmt numFmtId="186" formatCode="_-* #,##0.00_р_._-;\-* #,##0.00_р_._-;_-* &quot;-&quot;??_р_._-;_-@_-"/>
  </numFmts>
  <fonts count="7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0"/>
      <color indexed="9"/>
      <name val="Arial Cyr"/>
      <charset val="204"/>
    </font>
    <font>
      <sz val="9"/>
      <color indexed="9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2"/>
      <color indexed="9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Tahoma"/>
      <family val="2"/>
      <charset val="204"/>
    </font>
    <font>
      <b/>
      <sz val="13"/>
      <color indexed="9"/>
      <name val="Arial"/>
      <family val="2"/>
      <charset val="204"/>
    </font>
    <font>
      <b/>
      <sz val="13"/>
      <color theme="0"/>
      <name val="Arial"/>
      <family val="2"/>
      <charset val="204"/>
    </font>
    <font>
      <b/>
      <sz val="13"/>
      <name val="Arial"/>
      <family val="2"/>
      <charset val="204"/>
    </font>
    <font>
      <b/>
      <sz val="13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name val="Arial"/>
      <family val="2"/>
      <charset val="204"/>
    </font>
    <font>
      <i/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9"/>
      <color theme="0"/>
      <name val="Arial"/>
      <family val="2"/>
      <charset val="204"/>
    </font>
    <font>
      <b/>
      <sz val="11"/>
      <color indexed="9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9"/>
      <color indexed="9"/>
      <name val="Arial"/>
      <family val="2"/>
      <charset val="204"/>
    </font>
    <font>
      <sz val="14"/>
      <color theme="0"/>
      <name val="Arial"/>
      <family val="2"/>
      <charset val="204"/>
    </font>
    <font>
      <b/>
      <sz val="14"/>
      <name val="Franklin Gothic Medium"/>
      <family val="2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7">
    <xf numFmtId="0" fontId="0" fillId="0" borderId="0"/>
    <xf numFmtId="0" fontId="1" fillId="0" borderId="0"/>
    <xf numFmtId="49" fontId="2" fillId="0" borderId="0" applyBorder="0">
      <alignment vertical="top"/>
    </xf>
    <xf numFmtId="0" fontId="21" fillId="0" borderId="5" applyBorder="0">
      <alignment horizontal="center" vertical="center" wrapText="1"/>
    </xf>
    <xf numFmtId="4" fontId="2" fillId="3" borderId="0" applyBorder="0">
      <alignment horizontal="right"/>
    </xf>
    <xf numFmtId="4" fontId="2" fillId="3" borderId="0" applyBorder="0">
      <alignment horizontal="right"/>
    </xf>
    <xf numFmtId="9" fontId="1" fillId="0" borderId="0" applyFont="0" applyFill="0" applyBorder="0" applyAlignment="0" applyProtection="0"/>
    <xf numFmtId="0" fontId="42" fillId="0" borderId="0" applyBorder="0">
      <alignment horizontal="center" vertical="center" wrapText="1"/>
    </xf>
    <xf numFmtId="167" fontId="44" fillId="0" borderId="0">
      <alignment vertical="top"/>
    </xf>
    <xf numFmtId="167" fontId="45" fillId="0" borderId="0">
      <alignment vertical="top"/>
    </xf>
    <xf numFmtId="168" fontId="45" fillId="4" borderId="0">
      <alignment vertical="top"/>
    </xf>
    <xf numFmtId="167" fontId="45" fillId="3" borderId="0">
      <alignment vertical="top"/>
    </xf>
    <xf numFmtId="169" fontId="44" fillId="0" borderId="0">
      <alignment vertical="top"/>
    </xf>
    <xf numFmtId="169" fontId="44" fillId="0" borderId="0">
      <alignment vertical="top"/>
    </xf>
    <xf numFmtId="0" fontId="46" fillId="0" borderId="0"/>
    <xf numFmtId="0" fontId="47" fillId="0" borderId="0"/>
    <xf numFmtId="169" fontId="44" fillId="0" borderId="0">
      <alignment vertical="top"/>
    </xf>
    <xf numFmtId="0" fontId="47" fillId="0" borderId="0"/>
    <xf numFmtId="0" fontId="47" fillId="0" borderId="0"/>
    <xf numFmtId="0" fontId="46" fillId="0" borderId="0"/>
    <xf numFmtId="169" fontId="44" fillId="0" borderId="0">
      <alignment vertical="top"/>
    </xf>
    <xf numFmtId="0" fontId="46" fillId="0" borderId="0"/>
    <xf numFmtId="0" fontId="46" fillId="0" borderId="0"/>
    <xf numFmtId="0" fontId="46" fillId="0" borderId="0"/>
    <xf numFmtId="169" fontId="44" fillId="0" borderId="0">
      <alignment vertical="top"/>
    </xf>
    <xf numFmtId="169" fontId="44" fillId="0" borderId="0">
      <alignment vertical="top"/>
    </xf>
    <xf numFmtId="0" fontId="46" fillId="0" borderId="0"/>
    <xf numFmtId="0" fontId="47" fillId="0" borderId="0"/>
    <xf numFmtId="0" fontId="47" fillId="0" borderId="0"/>
    <xf numFmtId="0" fontId="46" fillId="0" borderId="0"/>
    <xf numFmtId="0" fontId="47" fillId="0" borderId="0"/>
    <xf numFmtId="0" fontId="47" fillId="0" borderId="0"/>
    <xf numFmtId="170" fontId="48" fillId="0" borderId="0">
      <protection locked="0"/>
    </xf>
    <xf numFmtId="170" fontId="48" fillId="0" borderId="0">
      <protection locked="0"/>
    </xf>
    <xf numFmtId="170" fontId="48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8" fillId="0" borderId="31"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1" fontId="51" fillId="0" borderId="32">
      <protection locked="0"/>
    </xf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3" fontId="52" fillId="0" borderId="0" applyFont="0" applyFill="0" applyBorder="0" applyAlignment="0" applyProtection="0"/>
    <xf numFmtId="171" fontId="53" fillId="5" borderId="32"/>
    <xf numFmtId="176" fontId="54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4" fontId="55" fillId="0" borderId="0">
      <alignment vertical="top"/>
    </xf>
    <xf numFmtId="169" fontId="56" fillId="0" borderId="0">
      <alignment vertical="top"/>
    </xf>
    <xf numFmtId="179" fontId="57" fillId="0" borderId="0" applyFont="0" applyFill="0" applyBorder="0" applyAlignment="0" applyProtection="0"/>
    <xf numFmtId="2" fontId="52" fillId="0" borderId="0" applyFont="0" applyFill="0" applyBorder="0" applyAlignment="0" applyProtection="0"/>
    <xf numFmtId="0" fontId="58" fillId="0" borderId="0">
      <alignment vertical="top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9" fontId="61" fillId="0" borderId="0">
      <alignment vertical="top"/>
    </xf>
    <xf numFmtId="171" fontId="62" fillId="0" borderId="0"/>
    <xf numFmtId="0" fontId="63" fillId="0" borderId="0" applyNumberFormat="0" applyFill="0" applyBorder="0" applyAlignment="0" applyProtection="0">
      <alignment vertical="top"/>
      <protection locked="0"/>
    </xf>
    <xf numFmtId="169" fontId="45" fillId="0" borderId="0">
      <alignment vertical="top"/>
    </xf>
    <xf numFmtId="169" fontId="45" fillId="4" borderId="0">
      <alignment vertical="top"/>
    </xf>
    <xf numFmtId="180" fontId="45" fillId="3" borderId="0">
      <alignment vertical="top"/>
    </xf>
    <xf numFmtId="0" fontId="1" fillId="0" borderId="0"/>
    <xf numFmtId="0" fontId="64" fillId="0" borderId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65" fillId="0" borderId="0" applyNumberFormat="0">
      <alignment horizontal="left"/>
    </xf>
    <xf numFmtId="4" fontId="66" fillId="6" borderId="33" applyNumberFormat="0" applyProtection="0">
      <alignment vertical="center"/>
    </xf>
    <xf numFmtId="4" fontId="67" fillId="6" borderId="33" applyNumberFormat="0" applyProtection="0">
      <alignment vertical="center"/>
    </xf>
    <xf numFmtId="4" fontId="66" fillId="6" borderId="33" applyNumberFormat="0" applyProtection="0">
      <alignment horizontal="left" vertical="center" indent="1"/>
    </xf>
    <xf numFmtId="4" fontId="66" fillId="6" borderId="33" applyNumberFormat="0" applyProtection="0">
      <alignment horizontal="left" vertical="center" indent="1"/>
    </xf>
    <xf numFmtId="0" fontId="31" fillId="7" borderId="33" applyNumberFormat="0" applyProtection="0">
      <alignment horizontal="left" vertical="center" indent="1"/>
    </xf>
    <xf numFmtId="4" fontId="66" fillId="8" borderId="33" applyNumberFormat="0" applyProtection="0">
      <alignment horizontal="right" vertical="center"/>
    </xf>
    <xf numFmtId="4" fontId="66" fillId="9" borderId="33" applyNumberFormat="0" applyProtection="0">
      <alignment horizontal="right" vertical="center"/>
    </xf>
    <xf numFmtId="4" fontId="66" fillId="10" borderId="33" applyNumberFormat="0" applyProtection="0">
      <alignment horizontal="right" vertical="center"/>
    </xf>
    <xf numFmtId="4" fontId="66" fillId="11" borderId="33" applyNumberFormat="0" applyProtection="0">
      <alignment horizontal="right" vertical="center"/>
    </xf>
    <xf numFmtId="4" fontId="66" fillId="12" borderId="33" applyNumberFormat="0" applyProtection="0">
      <alignment horizontal="right" vertical="center"/>
    </xf>
    <xf numFmtId="4" fontId="66" fillId="13" borderId="33" applyNumberFormat="0" applyProtection="0">
      <alignment horizontal="right" vertical="center"/>
    </xf>
    <xf numFmtId="4" fontId="66" fillId="14" borderId="33" applyNumberFormat="0" applyProtection="0">
      <alignment horizontal="right" vertical="center"/>
    </xf>
    <xf numFmtId="4" fontId="66" fillId="15" borderId="33" applyNumberFormat="0" applyProtection="0">
      <alignment horizontal="right" vertical="center"/>
    </xf>
    <xf numFmtId="4" fontId="66" fillId="16" borderId="33" applyNumberFormat="0" applyProtection="0">
      <alignment horizontal="right" vertical="center"/>
    </xf>
    <xf numFmtId="4" fontId="68" fillId="17" borderId="33" applyNumberFormat="0" applyProtection="0">
      <alignment horizontal="left" vertical="center" indent="1"/>
    </xf>
    <xf numFmtId="4" fontId="66" fillId="18" borderId="34" applyNumberFormat="0" applyProtection="0">
      <alignment horizontal="left" vertical="center" indent="1"/>
    </xf>
    <xf numFmtId="4" fontId="14" fillId="19" borderId="0" applyNumberFormat="0" applyProtection="0">
      <alignment horizontal="left" vertical="center" indent="1"/>
    </xf>
    <xf numFmtId="0" fontId="31" fillId="7" borderId="33" applyNumberFormat="0" applyProtection="0">
      <alignment horizontal="left" vertical="center" indent="1"/>
    </xf>
    <xf numFmtId="4" fontId="19" fillId="18" borderId="33" applyNumberFormat="0" applyProtection="0">
      <alignment horizontal="left" vertical="center" indent="1"/>
    </xf>
    <xf numFmtId="4" fontId="19" fillId="20" borderId="33" applyNumberFormat="0" applyProtection="0">
      <alignment horizontal="left" vertical="center" indent="1"/>
    </xf>
    <xf numFmtId="0" fontId="31" fillId="20" borderId="33" applyNumberFormat="0" applyProtection="0">
      <alignment horizontal="left" vertical="center" indent="1"/>
    </xf>
    <xf numFmtId="0" fontId="31" fillId="20" borderId="33" applyNumberFormat="0" applyProtection="0">
      <alignment horizontal="left" vertical="center" indent="1"/>
    </xf>
    <xf numFmtId="0" fontId="31" fillId="21" borderId="33" applyNumberFormat="0" applyProtection="0">
      <alignment horizontal="left" vertical="center" indent="1"/>
    </xf>
    <xf numFmtId="0" fontId="31" fillId="21" borderId="33" applyNumberFormat="0" applyProtection="0">
      <alignment horizontal="left" vertical="center" indent="1"/>
    </xf>
    <xf numFmtId="0" fontId="31" fillId="4" borderId="33" applyNumberFormat="0" applyProtection="0">
      <alignment horizontal="left" vertical="center" indent="1"/>
    </xf>
    <xf numFmtId="0" fontId="31" fillId="4" borderId="33" applyNumberFormat="0" applyProtection="0">
      <alignment horizontal="left" vertical="center" indent="1"/>
    </xf>
    <xf numFmtId="0" fontId="31" fillId="7" borderId="33" applyNumberFormat="0" applyProtection="0">
      <alignment horizontal="left" vertical="center" indent="1"/>
    </xf>
    <xf numFmtId="0" fontId="31" fillId="7" borderId="33" applyNumberFormat="0" applyProtection="0">
      <alignment horizontal="left" vertical="center" indent="1"/>
    </xf>
    <xf numFmtId="0" fontId="1" fillId="0" borderId="0"/>
    <xf numFmtId="4" fontId="66" fillId="22" borderId="33" applyNumberFormat="0" applyProtection="0">
      <alignment vertical="center"/>
    </xf>
    <xf numFmtId="4" fontId="67" fillId="22" borderId="33" applyNumberFormat="0" applyProtection="0">
      <alignment vertical="center"/>
    </xf>
    <xf numFmtId="4" fontId="66" fillId="22" borderId="33" applyNumberFormat="0" applyProtection="0">
      <alignment horizontal="left" vertical="center" indent="1"/>
    </xf>
    <xf numFmtId="4" fontId="66" fillId="22" borderId="33" applyNumberFormat="0" applyProtection="0">
      <alignment horizontal="left" vertical="center" indent="1"/>
    </xf>
    <xf numFmtId="4" fontId="66" fillId="18" borderId="33" applyNumberFormat="0" applyProtection="0">
      <alignment horizontal="right" vertical="center"/>
    </xf>
    <xf numFmtId="4" fontId="67" fillId="18" borderId="33" applyNumberFormat="0" applyProtection="0">
      <alignment horizontal="right" vertical="center"/>
    </xf>
    <xf numFmtId="0" fontId="31" fillId="7" borderId="33" applyNumberFormat="0" applyProtection="0">
      <alignment horizontal="left" vertical="center" indent="1"/>
    </xf>
    <xf numFmtId="0" fontId="31" fillId="7" borderId="33" applyNumberFormat="0" applyProtection="0">
      <alignment horizontal="left" vertical="center" indent="1"/>
    </xf>
    <xf numFmtId="0" fontId="69" fillId="0" borderId="0"/>
    <xf numFmtId="4" fontId="70" fillId="18" borderId="33" applyNumberFormat="0" applyProtection="0">
      <alignment horizontal="right" vertical="center"/>
    </xf>
    <xf numFmtId="169" fontId="71" fillId="23" borderId="0">
      <alignment horizontal="right" vertical="top"/>
    </xf>
    <xf numFmtId="0" fontId="52" fillId="0" borderId="35" applyNumberFormat="0" applyFont="0" applyFill="0" applyAlignment="0" applyProtection="0"/>
    <xf numFmtId="171" fontId="51" fillId="0" borderId="32">
      <protection locked="0"/>
    </xf>
    <xf numFmtId="171" fontId="53" fillId="5" borderId="32"/>
    <xf numFmtId="4" fontId="2" fillId="6" borderId="36" applyBorder="0">
      <alignment horizontal="right"/>
    </xf>
    <xf numFmtId="49" fontId="72" fillId="0" borderId="0" applyBorder="0">
      <alignment vertical="center"/>
    </xf>
    <xf numFmtId="3" fontId="53" fillId="0" borderId="36" applyBorder="0">
      <alignment vertical="center"/>
    </xf>
    <xf numFmtId="0" fontId="16" fillId="0" borderId="0">
      <alignment horizontal="center" vertical="top" wrapText="1"/>
    </xf>
    <xf numFmtId="0" fontId="25" fillId="0" borderId="0">
      <alignment horizontal="center" vertical="center" wrapText="1"/>
    </xf>
    <xf numFmtId="0" fontId="73" fillId="3" borderId="0" applyFill="0">
      <alignment wrapText="1"/>
    </xf>
    <xf numFmtId="0" fontId="3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74" fillId="0" borderId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183" fontId="75" fillId="6" borderId="37" applyNumberFormat="0" applyBorder="0" applyAlignment="0">
      <alignment vertical="center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7" fillId="0" borderId="0"/>
    <xf numFmtId="169" fontId="44" fillId="0" borderId="0">
      <alignment vertical="top"/>
    </xf>
    <xf numFmtId="3" fontId="76" fillId="0" borderId="0"/>
    <xf numFmtId="49" fontId="73" fillId="0" borderId="0">
      <alignment horizontal="center"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24" borderId="38" applyBorder="0">
      <alignment horizontal="right"/>
    </xf>
    <xf numFmtId="4" fontId="2" fillId="3" borderId="36" applyFont="0" applyBorder="0">
      <alignment horizontal="right"/>
    </xf>
    <xf numFmtId="165" fontId="1" fillId="0" borderId="36" applyFont="0" applyFill="0" applyBorder="0" applyProtection="0">
      <alignment horizontal="center" vertical="center"/>
    </xf>
    <xf numFmtId="170" fontId="48" fillId="0" borderId="0">
      <protection locked="0"/>
    </xf>
    <xf numFmtId="0" fontId="51" fillId="0" borderId="36" applyBorder="0">
      <alignment horizontal="center" vertical="center" wrapText="1"/>
    </xf>
  </cellStyleXfs>
  <cellXfs count="190">
    <xf numFmtId="0" fontId="0" fillId="0" borderId="0" xfId="0"/>
    <xf numFmtId="0" fontId="1" fillId="0" borderId="0" xfId="1"/>
    <xf numFmtId="0" fontId="1" fillId="0" borderId="0" xfId="1" applyBorder="1"/>
    <xf numFmtId="49" fontId="2" fillId="0" borderId="0" xfId="2">
      <alignment vertical="top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1" applyFont="1" applyBorder="1"/>
    <xf numFmtId="0" fontId="5" fillId="0" borderId="0" xfId="1" applyFont="1" applyBorder="1"/>
    <xf numFmtId="0" fontId="6" fillId="0" borderId="0" xfId="1" applyFont="1" applyAlignment="1">
      <alignment horizontal="left" vertical="center"/>
    </xf>
    <xf numFmtId="0" fontId="5" fillId="0" borderId="0" xfId="1" applyFont="1"/>
    <xf numFmtId="0" fontId="7" fillId="0" borderId="0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right"/>
    </xf>
    <xf numFmtId="2" fontId="8" fillId="0" borderId="0" xfId="1" applyNumberFormat="1" applyFont="1" applyAlignment="1">
      <alignment horizontal="right" vertical="center"/>
    </xf>
    <xf numFmtId="0" fontId="2" fillId="0" borderId="0" xfId="1" applyFont="1" applyBorder="1" applyAlignment="1">
      <alignment horizontal="right"/>
    </xf>
    <xf numFmtId="0" fontId="9" fillId="0" borderId="0" xfId="1" applyFont="1" applyBorder="1"/>
    <xf numFmtId="49" fontId="10" fillId="0" borderId="0" xfId="2" applyFont="1" applyBorder="1">
      <alignment vertical="top"/>
    </xf>
    <xf numFmtId="0" fontId="11" fillId="0" borderId="0" xfId="1" applyFont="1" applyFill="1" applyBorder="1" applyAlignment="1">
      <alignment horizontal="center" vertical="top" wrapText="1"/>
    </xf>
    <xf numFmtId="0" fontId="11" fillId="0" borderId="0" xfId="1" applyFont="1" applyFill="1" applyBorder="1" applyAlignment="1">
      <alignment vertical="top" wrapText="1"/>
    </xf>
    <xf numFmtId="2" fontId="12" fillId="0" borderId="0" xfId="1" applyNumberFormat="1" applyFont="1" applyFill="1" applyBorder="1" applyAlignment="1">
      <alignment horizontal="center" vertical="top" wrapText="1"/>
    </xf>
    <xf numFmtId="2" fontId="13" fillId="0" borderId="0" xfId="1" applyNumberFormat="1" applyFont="1" applyFill="1" applyBorder="1" applyAlignment="1">
      <alignment horizontal="center" vertical="top" wrapText="1"/>
    </xf>
    <xf numFmtId="2" fontId="14" fillId="0" borderId="1" xfId="1" applyNumberFormat="1" applyFont="1" applyFill="1" applyBorder="1" applyAlignment="1">
      <alignment horizontal="center" vertical="top" wrapText="1"/>
    </xf>
    <xf numFmtId="0" fontId="15" fillId="2" borderId="2" xfId="1" applyFont="1" applyFill="1" applyBorder="1" applyAlignment="1">
      <alignment horizontal="center" vertical="center" wrapText="1"/>
    </xf>
    <xf numFmtId="0" fontId="16" fillId="3" borderId="3" xfId="1" applyFont="1" applyFill="1" applyBorder="1" applyAlignment="1">
      <alignment wrapText="1"/>
    </xf>
    <xf numFmtId="0" fontId="8" fillId="3" borderId="1" xfId="1" applyFont="1" applyFill="1" applyBorder="1" applyAlignment="1">
      <alignment horizontal="center" vertical="center"/>
    </xf>
    <xf numFmtId="2" fontId="17" fillId="0" borderId="0" xfId="1" applyNumberFormat="1" applyFont="1" applyFill="1" applyBorder="1" applyAlignment="1">
      <alignment horizontal="center" vertical="center" wrapText="1"/>
    </xf>
    <xf numFmtId="2" fontId="18" fillId="0" borderId="0" xfId="1" applyNumberFormat="1" applyFont="1" applyFill="1" applyBorder="1" applyAlignment="1">
      <alignment horizontal="center" vertical="center" wrapText="1"/>
    </xf>
    <xf numFmtId="2" fontId="19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20" fillId="0" borderId="3" xfId="1" applyFont="1" applyBorder="1" applyAlignment="1">
      <alignment wrapText="1"/>
    </xf>
    <xf numFmtId="0" fontId="8" fillId="0" borderId="1" xfId="1" applyFont="1" applyBorder="1" applyAlignment="1">
      <alignment horizontal="center" vertical="center"/>
    </xf>
    <xf numFmtId="164" fontId="17" fillId="0" borderId="0" xfId="1" applyNumberFormat="1" applyFont="1" applyFill="1" applyBorder="1" applyAlignment="1">
      <alignment horizontal="center" vertical="center" wrapText="1"/>
    </xf>
    <xf numFmtId="164" fontId="18" fillId="0" borderId="0" xfId="1" applyNumberFormat="1" applyFont="1" applyFill="1" applyBorder="1" applyAlignment="1">
      <alignment horizontal="center" vertical="center" wrapText="1"/>
    </xf>
    <xf numFmtId="164" fontId="19" fillId="0" borderId="4" xfId="1" applyNumberFormat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20" fillId="0" borderId="0" xfId="1" applyFont="1" applyAlignment="1">
      <alignment wrapText="1"/>
    </xf>
    <xf numFmtId="0" fontId="8" fillId="0" borderId="4" xfId="1" applyFont="1" applyBorder="1" applyAlignment="1">
      <alignment horizontal="center" vertical="center"/>
    </xf>
    <xf numFmtId="0" fontId="22" fillId="2" borderId="0" xfId="3" applyFont="1" applyFill="1" applyBorder="1" applyAlignment="1">
      <alignment horizontal="center" vertical="center" wrapText="1"/>
    </xf>
    <xf numFmtId="0" fontId="23" fillId="2" borderId="0" xfId="3" applyFont="1" applyFill="1" applyBorder="1" applyAlignment="1">
      <alignment horizontal="center" vertical="center" wrapText="1"/>
    </xf>
    <xf numFmtId="0" fontId="24" fillId="2" borderId="1" xfId="3" applyFont="1" applyFill="1" applyBorder="1" applyAlignment="1">
      <alignment horizontal="center" vertical="center" wrapText="1"/>
    </xf>
    <xf numFmtId="0" fontId="24" fillId="0" borderId="1" xfId="3" applyFont="1" applyBorder="1" applyAlignment="1">
      <alignment horizontal="center" vertical="center" wrapText="1"/>
    </xf>
    <xf numFmtId="0" fontId="24" fillId="0" borderId="3" xfId="3" applyFont="1" applyBorder="1" applyAlignment="1">
      <alignment horizontal="center" vertical="center" wrapText="1"/>
    </xf>
    <xf numFmtId="49" fontId="24" fillId="0" borderId="1" xfId="3" applyNumberFormat="1" applyFont="1" applyBorder="1" applyAlignment="1">
      <alignment horizontal="center" vertical="center" wrapText="1"/>
    </xf>
    <xf numFmtId="165" fontId="5" fillId="0" borderId="0" xfId="1" applyNumberFormat="1" applyFont="1"/>
    <xf numFmtId="0" fontId="3" fillId="0" borderId="0" xfId="3" applyFont="1" applyBorder="1" applyAlignment="1">
      <alignment horizontal="center" vertical="center" wrapText="1"/>
    </xf>
    <xf numFmtId="49" fontId="3" fillId="0" borderId="0" xfId="3" applyNumberFormat="1" applyFont="1" applyBorder="1" applyAlignment="1">
      <alignment horizontal="center" vertical="center" wrapText="1"/>
    </xf>
    <xf numFmtId="0" fontId="25" fillId="0" borderId="0" xfId="1" applyFont="1" applyAlignment="1">
      <alignment wrapText="1"/>
    </xf>
    <xf numFmtId="0" fontId="25" fillId="0" borderId="0" xfId="1" applyFont="1" applyAlignment="1">
      <alignment horizontal="center" wrapText="1"/>
    </xf>
    <xf numFmtId="0" fontId="26" fillId="0" borderId="0" xfId="1" applyFont="1" applyBorder="1"/>
    <xf numFmtId="0" fontId="1" fillId="0" borderId="0" xfId="1" applyFill="1" applyBorder="1"/>
    <xf numFmtId="2" fontId="27" fillId="0" borderId="0" xfId="4" applyNumberFormat="1" applyFont="1" applyFill="1" applyBorder="1" applyAlignment="1">
      <alignment horizontal="center" vertical="center"/>
    </xf>
    <xf numFmtId="2" fontId="28" fillId="0" borderId="0" xfId="4" applyNumberFormat="1" applyFont="1" applyFill="1" applyBorder="1" applyAlignment="1">
      <alignment horizontal="center" vertical="center"/>
    </xf>
    <xf numFmtId="2" fontId="29" fillId="3" borderId="1" xfId="4" applyNumberFormat="1" applyFont="1" applyFill="1" applyBorder="1" applyAlignment="1">
      <alignment horizontal="center" vertical="center"/>
    </xf>
    <xf numFmtId="0" fontId="30" fillId="0" borderId="1" xfId="1" applyFont="1" applyFill="1" applyBorder="1" applyAlignment="1">
      <alignment horizontal="center" vertical="center" wrapText="1"/>
    </xf>
    <xf numFmtId="0" fontId="30" fillId="3" borderId="6" xfId="1" applyFont="1" applyFill="1" applyBorder="1" applyAlignment="1">
      <alignment horizontal="center" vertical="center" wrapText="1"/>
    </xf>
    <xf numFmtId="0" fontId="30" fillId="3" borderId="7" xfId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/>
    <xf numFmtId="2" fontId="18" fillId="0" borderId="0" xfId="1" applyNumberFormat="1" applyFont="1" applyFill="1" applyBorder="1"/>
    <xf numFmtId="2" fontId="31" fillId="0" borderId="6" xfId="1" applyNumberFormat="1" applyFont="1" applyBorder="1"/>
    <xf numFmtId="0" fontId="31" fillId="0" borderId="3" xfId="1" applyFont="1" applyBorder="1"/>
    <xf numFmtId="0" fontId="31" fillId="0" borderId="7" xfId="1" applyFont="1" applyBorder="1"/>
    <xf numFmtId="2" fontId="22" fillId="0" borderId="0" xfId="4" applyNumberFormat="1" applyFont="1" applyFill="1" applyBorder="1" applyAlignment="1">
      <alignment horizontal="center" vertical="center"/>
    </xf>
    <xf numFmtId="2" fontId="23" fillId="0" borderId="0" xfId="4" applyNumberFormat="1" applyFont="1" applyFill="1" applyBorder="1" applyAlignment="1">
      <alignment horizontal="center" vertical="center"/>
    </xf>
    <xf numFmtId="2" fontId="6" fillId="0" borderId="1" xfId="4" applyNumberFormat="1" applyFont="1" applyFill="1" applyBorder="1" applyAlignment="1">
      <alignment horizontal="center" vertical="center"/>
    </xf>
    <xf numFmtId="0" fontId="32" fillId="0" borderId="8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vertical="center" wrapText="1"/>
    </xf>
    <xf numFmtId="49" fontId="7" fillId="3" borderId="9" xfId="1" applyNumberFormat="1" applyFont="1" applyFill="1" applyBorder="1" applyAlignment="1">
      <alignment horizontal="right" vertical="center"/>
    </xf>
    <xf numFmtId="2" fontId="17" fillId="0" borderId="0" xfId="4" applyNumberFormat="1" applyFont="1" applyFill="1" applyBorder="1" applyAlignment="1" applyProtection="1">
      <alignment horizontal="center"/>
      <protection locked="0"/>
    </xf>
    <xf numFmtId="2" fontId="18" fillId="0" borderId="0" xfId="4" applyNumberFormat="1" applyFont="1" applyFill="1" applyBorder="1" applyAlignment="1" applyProtection="1">
      <alignment horizontal="center"/>
      <protection locked="0"/>
    </xf>
    <xf numFmtId="2" fontId="31" fillId="2" borderId="2" xfId="4" applyNumberFormat="1" applyFont="1" applyFill="1" applyBorder="1" applyAlignment="1" applyProtection="1">
      <alignment horizontal="center"/>
      <protection locked="0"/>
    </xf>
    <xf numFmtId="0" fontId="19" fillId="0" borderId="2" xfId="1" applyFont="1" applyFill="1" applyBorder="1" applyAlignment="1">
      <alignment vertical="top" wrapText="1"/>
    </xf>
    <xf numFmtId="49" fontId="33" fillId="0" borderId="10" xfId="1" applyNumberFormat="1" applyFont="1" applyFill="1" applyBorder="1" applyAlignment="1">
      <alignment horizontal="center"/>
    </xf>
    <xf numFmtId="2" fontId="17" fillId="0" borderId="0" xfId="1" applyNumberFormat="1" applyFont="1" applyFill="1" applyBorder="1" applyAlignment="1">
      <alignment horizontal="center"/>
    </xf>
    <xf numFmtId="2" fontId="18" fillId="0" borderId="0" xfId="1" applyNumberFormat="1" applyFont="1" applyFill="1" applyBorder="1" applyAlignment="1">
      <alignment horizontal="center"/>
    </xf>
    <xf numFmtId="2" fontId="31" fillId="2" borderId="11" xfId="1" applyNumberFormat="1" applyFont="1" applyFill="1" applyBorder="1" applyAlignment="1">
      <alignment horizontal="center"/>
    </xf>
    <xf numFmtId="0" fontId="31" fillId="0" borderId="11" xfId="1" applyFont="1" applyFill="1" applyBorder="1" applyAlignment="1">
      <alignment vertical="center"/>
    </xf>
    <xf numFmtId="0" fontId="31" fillId="0" borderId="12" xfId="1" applyFont="1" applyFill="1" applyBorder="1"/>
    <xf numFmtId="0" fontId="31" fillId="0" borderId="13" xfId="1" applyFont="1" applyFill="1" applyBorder="1" applyAlignment="1">
      <alignment horizontal="center"/>
    </xf>
    <xf numFmtId="2" fontId="17" fillId="0" borderId="0" xfId="5" applyNumberFormat="1" applyFont="1" applyFill="1" applyBorder="1" applyAlignment="1" applyProtection="1">
      <alignment horizontal="center"/>
      <protection locked="0"/>
    </xf>
    <xf numFmtId="2" fontId="18" fillId="0" borderId="0" xfId="5" applyNumberFormat="1" applyFont="1" applyFill="1" applyBorder="1" applyAlignment="1" applyProtection="1">
      <alignment horizontal="center"/>
      <protection locked="0"/>
    </xf>
    <xf numFmtId="2" fontId="31" fillId="2" borderId="12" xfId="5" applyNumberFormat="1" applyFont="1" applyFill="1" applyBorder="1" applyAlignment="1" applyProtection="1">
      <alignment horizontal="center"/>
      <protection locked="0"/>
    </xf>
    <xf numFmtId="0" fontId="15" fillId="0" borderId="12" xfId="1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vertical="top" wrapText="1"/>
    </xf>
    <xf numFmtId="49" fontId="33" fillId="0" borderId="13" xfId="1" applyNumberFormat="1" applyFont="1" applyFill="1" applyBorder="1" applyAlignment="1">
      <alignment horizontal="center"/>
    </xf>
    <xf numFmtId="2" fontId="31" fillId="0" borderId="12" xfId="5" applyNumberFormat="1" applyFont="1" applyFill="1" applyBorder="1" applyAlignment="1" applyProtection="1">
      <alignment horizontal="center"/>
      <protection locked="0"/>
    </xf>
    <xf numFmtId="0" fontId="34" fillId="0" borderId="12" xfId="1" applyFont="1" applyFill="1" applyBorder="1" applyAlignment="1">
      <alignment horizontal="left" vertical="top" wrapText="1" indent="1"/>
    </xf>
    <xf numFmtId="2" fontId="17" fillId="0" borderId="0" xfId="5" applyNumberFormat="1" applyFont="1" applyFill="1" applyBorder="1" applyAlignment="1">
      <alignment horizontal="center"/>
    </xf>
    <xf numFmtId="2" fontId="18" fillId="0" borderId="0" xfId="5" applyNumberFormat="1" applyFont="1" applyFill="1" applyBorder="1" applyAlignment="1">
      <alignment horizontal="center"/>
    </xf>
    <xf numFmtId="2" fontId="19" fillId="2" borderId="12" xfId="5" applyNumberFormat="1" applyFont="1" applyFill="1" applyBorder="1" applyAlignment="1">
      <alignment horizontal="center"/>
    </xf>
    <xf numFmtId="2" fontId="31" fillId="0" borderId="11" xfId="1" applyNumberFormat="1" applyFont="1" applyFill="1" applyBorder="1" applyAlignment="1">
      <alignment horizontal="center"/>
    </xf>
    <xf numFmtId="0" fontId="31" fillId="0" borderId="11" xfId="1" applyFont="1" applyFill="1" applyBorder="1"/>
    <xf numFmtId="0" fontId="31" fillId="0" borderId="14" xfId="1" applyFont="1" applyFill="1" applyBorder="1" applyAlignment="1">
      <alignment horizontal="center"/>
    </xf>
    <xf numFmtId="2" fontId="17" fillId="0" borderId="0" xfId="3" applyNumberFormat="1" applyFont="1" applyFill="1" applyBorder="1" applyAlignment="1" applyProtection="1">
      <alignment horizontal="center" vertical="center" wrapText="1"/>
      <protection locked="0"/>
    </xf>
    <xf numFmtId="2" fontId="18" fillId="0" borderId="0" xfId="3" applyNumberFormat="1" applyFont="1" applyFill="1" applyBorder="1" applyAlignment="1" applyProtection="1">
      <alignment horizontal="center" vertical="center" wrapText="1"/>
      <protection locked="0"/>
    </xf>
    <xf numFmtId="2" fontId="19" fillId="0" borderId="12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12" xfId="1" applyFont="1" applyFill="1" applyBorder="1" applyAlignment="1">
      <alignment vertical="center" wrapText="1"/>
    </xf>
    <xf numFmtId="49" fontId="33" fillId="0" borderId="13" xfId="3" applyNumberFormat="1" applyFont="1" applyFill="1" applyBorder="1" applyAlignment="1">
      <alignment horizontal="center" vertical="center" wrapText="1"/>
    </xf>
    <xf numFmtId="2" fontId="19" fillId="2" borderId="12" xfId="3" applyNumberFormat="1" applyFont="1" applyFill="1" applyBorder="1" applyAlignment="1" applyProtection="1">
      <alignment horizontal="center" vertical="center" wrapText="1"/>
      <protection locked="0"/>
    </xf>
    <xf numFmtId="0" fontId="19" fillId="0" borderId="12" xfId="1" applyFont="1" applyFill="1" applyBorder="1" applyAlignment="1">
      <alignment vertical="center" wrapText="1"/>
    </xf>
    <xf numFmtId="0" fontId="19" fillId="0" borderId="12" xfId="3" applyFont="1" applyFill="1" applyBorder="1" applyAlignment="1">
      <alignment horizontal="left" vertical="center" wrapText="1"/>
    </xf>
    <xf numFmtId="0" fontId="15" fillId="0" borderId="12" xfId="3" applyFont="1" applyFill="1" applyBorder="1" applyAlignment="1">
      <alignment horizontal="center" vertical="center" wrapText="1"/>
    </xf>
    <xf numFmtId="2" fontId="19" fillId="0" borderId="15" xfId="3" applyNumberFormat="1" applyFont="1" applyFill="1" applyBorder="1" applyAlignment="1" applyProtection="1">
      <alignment horizontal="center" vertical="center" wrapText="1"/>
      <protection locked="0"/>
    </xf>
    <xf numFmtId="0" fontId="15" fillId="0" borderId="16" xfId="3" applyFont="1" applyFill="1" applyBorder="1" applyAlignment="1">
      <alignment horizontal="center" vertical="center" wrapText="1"/>
    </xf>
    <xf numFmtId="0" fontId="19" fillId="0" borderId="16" xfId="3" applyFont="1" applyFill="1" applyBorder="1" applyAlignment="1">
      <alignment horizontal="left" vertical="center" wrapText="1"/>
    </xf>
    <xf numFmtId="49" fontId="33" fillId="0" borderId="17" xfId="3" applyNumberFormat="1" applyFont="1" applyFill="1" applyBorder="1" applyAlignment="1">
      <alignment horizontal="center" vertical="center" wrapText="1"/>
    </xf>
    <xf numFmtId="0" fontId="22" fillId="0" borderId="0" xfId="3" applyFont="1" applyFill="1" applyBorder="1" applyAlignment="1">
      <alignment horizontal="center" vertical="center" wrapText="1"/>
    </xf>
    <xf numFmtId="0" fontId="23" fillId="0" borderId="0" xfId="3" applyFont="1" applyFill="1" applyBorder="1" applyAlignment="1">
      <alignment horizontal="center" vertical="center" wrapText="1"/>
    </xf>
    <xf numFmtId="49" fontId="24" fillId="0" borderId="7" xfId="3" applyNumberFormat="1" applyFont="1" applyBorder="1" applyAlignment="1">
      <alignment horizontal="center" vertical="center" wrapText="1"/>
    </xf>
    <xf numFmtId="0" fontId="9" fillId="0" borderId="0" xfId="1" applyFont="1" applyFill="1" applyBorder="1"/>
    <xf numFmtId="49" fontId="10" fillId="0" borderId="0" xfId="2" applyFont="1" applyFill="1" applyBorder="1">
      <alignment vertical="top"/>
    </xf>
    <xf numFmtId="0" fontId="18" fillId="0" borderId="0" xfId="1" applyFont="1" applyFill="1" applyBorder="1" applyAlignment="1"/>
    <xf numFmtId="0" fontId="31" fillId="0" borderId="6" xfId="1" applyFont="1" applyBorder="1" applyAlignment="1"/>
    <xf numFmtId="0" fontId="31" fillId="0" borderId="3" xfId="1" applyFont="1" applyBorder="1" applyAlignment="1"/>
    <xf numFmtId="0" fontId="31" fillId="0" borderId="7" xfId="1" applyFont="1" applyBorder="1" applyAlignment="1"/>
    <xf numFmtId="0" fontId="35" fillId="0" borderId="7" xfId="1" applyFont="1" applyFill="1" applyBorder="1" applyAlignment="1">
      <alignment vertical="top"/>
    </xf>
    <xf numFmtId="49" fontId="36" fillId="0" borderId="0" xfId="2" applyFont="1" applyBorder="1">
      <alignment vertical="top"/>
    </xf>
    <xf numFmtId="49" fontId="33" fillId="0" borderId="0" xfId="2" applyFont="1" applyBorder="1">
      <alignment vertical="top"/>
    </xf>
    <xf numFmtId="49" fontId="33" fillId="0" borderId="14" xfId="2" applyFont="1" applyBorder="1">
      <alignment vertical="top"/>
    </xf>
    <xf numFmtId="2" fontId="37" fillId="0" borderId="0" xfId="4" applyNumberFormat="1" applyFont="1" applyFill="1" applyBorder="1" applyAlignment="1">
      <alignment horizontal="center" vertical="center"/>
    </xf>
    <xf numFmtId="2" fontId="38" fillId="0" borderId="0" xfId="4" applyNumberFormat="1" applyFont="1" applyFill="1" applyBorder="1" applyAlignment="1">
      <alignment horizontal="center" vertical="center"/>
    </xf>
    <xf numFmtId="2" fontId="8" fillId="3" borderId="1" xfId="4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vertical="center" wrapText="1"/>
    </xf>
    <xf numFmtId="49" fontId="39" fillId="3" borderId="1" xfId="1" applyNumberFormat="1" applyFont="1" applyFill="1" applyBorder="1" applyAlignment="1">
      <alignment horizontal="right" vertical="center"/>
    </xf>
    <xf numFmtId="2" fontId="40" fillId="0" borderId="0" xfId="4" applyNumberFormat="1" applyFont="1" applyFill="1" applyBorder="1" applyAlignment="1">
      <alignment horizontal="center" vertical="center"/>
    </xf>
    <xf numFmtId="2" fontId="36" fillId="0" borderId="0" xfId="4" applyNumberFormat="1" applyFont="1" applyFill="1" applyBorder="1" applyAlignment="1">
      <alignment horizontal="center" vertical="center"/>
    </xf>
    <xf numFmtId="2" fontId="33" fillId="0" borderId="18" xfId="4" applyNumberFormat="1" applyFont="1" applyFill="1" applyBorder="1" applyAlignment="1">
      <alignment horizontal="center" vertical="center"/>
    </xf>
    <xf numFmtId="0" fontId="15" fillId="0" borderId="18" xfId="1" applyFont="1" applyFill="1" applyBorder="1" applyAlignment="1">
      <alignment horizontal="center" vertical="center" wrapText="1"/>
    </xf>
    <xf numFmtId="0" fontId="15" fillId="0" borderId="19" xfId="1" applyFont="1" applyFill="1" applyBorder="1" applyAlignment="1">
      <alignment vertical="center" wrapText="1"/>
    </xf>
    <xf numFmtId="49" fontId="33" fillId="0" borderId="18" xfId="1" applyNumberFormat="1" applyFont="1" applyFill="1" applyBorder="1" applyAlignment="1">
      <alignment horizontal="right" vertical="center"/>
    </xf>
    <xf numFmtId="2" fontId="17" fillId="2" borderId="0" xfId="4" applyNumberFormat="1" applyFont="1" applyFill="1" applyBorder="1" applyAlignment="1">
      <alignment horizontal="center" vertical="center"/>
    </xf>
    <xf numFmtId="2" fontId="18" fillId="2" borderId="0" xfId="4" applyNumberFormat="1" applyFont="1" applyFill="1" applyBorder="1" applyAlignment="1">
      <alignment horizontal="center" vertical="center"/>
    </xf>
    <xf numFmtId="2" fontId="19" fillId="2" borderId="12" xfId="4" applyNumberFormat="1" applyFont="1" applyFill="1" applyBorder="1" applyAlignment="1" applyProtection="1">
      <alignment horizontal="center" vertical="center"/>
      <protection locked="0"/>
    </xf>
    <xf numFmtId="0" fontId="19" fillId="0" borderId="20" xfId="1" applyFont="1" applyFill="1" applyBorder="1" applyAlignment="1">
      <alignment horizontal="left" vertical="center" wrapText="1"/>
    </xf>
    <xf numFmtId="49" fontId="31" fillId="0" borderId="12" xfId="1" applyNumberFormat="1" applyFont="1" applyFill="1" applyBorder="1" applyAlignment="1">
      <alignment horizontal="center" vertical="center"/>
    </xf>
    <xf numFmtId="2" fontId="19" fillId="0" borderId="12" xfId="4" applyNumberFormat="1" applyFont="1" applyFill="1" applyBorder="1" applyAlignment="1" applyProtection="1">
      <alignment horizontal="center" vertical="center"/>
      <protection locked="0"/>
    </xf>
    <xf numFmtId="0" fontId="31" fillId="0" borderId="0" xfId="1" applyFont="1" applyAlignment="1">
      <alignment horizontal="left" vertical="center"/>
    </xf>
    <xf numFmtId="2" fontId="31" fillId="0" borderId="12" xfId="4" applyNumberFormat="1" applyFont="1" applyFill="1" applyBorder="1" applyAlignment="1" applyProtection="1">
      <alignment horizontal="center" vertical="center"/>
      <protection locked="0"/>
    </xf>
    <xf numFmtId="2" fontId="19" fillId="2" borderId="15" xfId="4" applyNumberFormat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 wrapText="1"/>
    </xf>
    <xf numFmtId="0" fontId="19" fillId="0" borderId="21" xfId="1" applyFont="1" applyFill="1" applyBorder="1" applyAlignment="1">
      <alignment horizontal="left" vertical="center" wrapText="1"/>
    </xf>
    <xf numFmtId="49" fontId="31" fillId="0" borderId="16" xfId="1" applyNumberFormat="1" applyFont="1" applyFill="1" applyBorder="1" applyAlignment="1">
      <alignment horizontal="center" vertical="center"/>
    </xf>
    <xf numFmtId="0" fontId="41" fillId="0" borderId="0" xfId="1" applyFont="1" applyFill="1" applyBorder="1" applyAlignment="1">
      <alignment vertical="top"/>
    </xf>
    <xf numFmtId="0" fontId="35" fillId="0" borderId="3" xfId="1" applyFont="1" applyFill="1" applyBorder="1" applyAlignment="1">
      <alignment vertical="top"/>
    </xf>
    <xf numFmtId="0" fontId="18" fillId="0" borderId="0" xfId="1" applyFont="1"/>
    <xf numFmtId="10" fontId="31" fillId="0" borderId="0" xfId="1" applyNumberFormat="1" applyFont="1"/>
    <xf numFmtId="0" fontId="31" fillId="0" borderId="0" xfId="1" applyFont="1"/>
    <xf numFmtId="166" fontId="12" fillId="0" borderId="0" xfId="1" applyNumberFormat="1" applyFont="1" applyFill="1" applyBorder="1" applyAlignment="1">
      <alignment horizontal="centerContinuous" vertical="center" wrapText="1"/>
    </xf>
    <xf numFmtId="166" fontId="13" fillId="0" borderId="0" xfId="1" applyNumberFormat="1" applyFont="1" applyFill="1" applyBorder="1" applyAlignment="1">
      <alignment horizontal="centerContinuous" vertical="center" wrapText="1"/>
    </xf>
    <xf numFmtId="166" fontId="14" fillId="3" borderId="1" xfId="1" applyNumberFormat="1" applyFont="1" applyFill="1" applyBorder="1" applyAlignment="1">
      <alignment horizontal="centerContinuous" vertical="center" wrapText="1"/>
    </xf>
    <xf numFmtId="0" fontId="15" fillId="0" borderId="22" xfId="1" applyFont="1" applyBorder="1" applyAlignment="1">
      <alignment horizontal="center" vertical="center" wrapText="1"/>
    </xf>
    <xf numFmtId="0" fontId="14" fillId="3" borderId="23" xfId="1" applyFont="1" applyFill="1" applyBorder="1" applyAlignment="1">
      <alignment horizontal="left" vertical="center"/>
    </xf>
    <xf numFmtId="0" fontId="14" fillId="3" borderId="22" xfId="1" applyFont="1" applyFill="1" applyBorder="1" applyAlignment="1">
      <alignment horizontal="left" vertical="center"/>
    </xf>
    <xf numFmtId="167" fontId="22" fillId="0" borderId="0" xfId="6" applyNumberFormat="1" applyFont="1" applyFill="1" applyBorder="1" applyAlignment="1" applyProtection="1">
      <alignment horizontal="center" vertical="center" wrapText="1"/>
      <protection locked="0"/>
    </xf>
    <xf numFmtId="167" fontId="23" fillId="0" borderId="0" xfId="6" applyNumberFormat="1" applyFont="1" applyFill="1" applyBorder="1" applyAlignment="1" applyProtection="1">
      <alignment horizontal="center" vertical="center" wrapText="1"/>
      <protection locked="0"/>
    </xf>
    <xf numFmtId="167" fontId="24" fillId="2" borderId="18" xfId="6" applyNumberFormat="1" applyFont="1" applyFill="1" applyBorder="1" applyAlignment="1" applyProtection="1">
      <alignment horizontal="center" vertical="center" wrapText="1"/>
      <protection locked="0"/>
    </xf>
    <xf numFmtId="0" fontId="32" fillId="0" borderId="24" xfId="1" applyFont="1" applyFill="1" applyBorder="1" applyAlignment="1">
      <alignment horizontal="center" vertical="center"/>
    </xf>
    <xf numFmtId="0" fontId="24" fillId="0" borderId="25" xfId="1" applyFont="1" applyBorder="1" applyAlignment="1">
      <alignment horizontal="left" vertical="center" wrapText="1"/>
    </xf>
    <xf numFmtId="0" fontId="24" fillId="0" borderId="24" xfId="1" applyFont="1" applyBorder="1" applyAlignment="1">
      <alignment horizontal="left" vertical="center" wrapText="1"/>
    </xf>
    <xf numFmtId="10" fontId="22" fillId="0" borderId="0" xfId="6" applyNumberFormat="1" applyFont="1" applyFill="1" applyBorder="1" applyAlignment="1">
      <alignment horizontal="center" vertical="center"/>
    </xf>
    <xf numFmtId="10" fontId="23" fillId="0" borderId="0" xfId="6" applyNumberFormat="1" applyFont="1" applyFill="1" applyBorder="1" applyAlignment="1">
      <alignment horizontal="center" vertical="center"/>
    </xf>
    <xf numFmtId="10" fontId="24" fillId="2" borderId="12" xfId="6" applyNumberFormat="1" applyFont="1" applyFill="1" applyBorder="1" applyAlignment="1">
      <alignment horizontal="center" vertical="center"/>
    </xf>
    <xf numFmtId="0" fontId="32" fillId="0" borderId="26" xfId="1" applyFont="1" applyFill="1" applyBorder="1" applyAlignment="1">
      <alignment horizontal="center" vertical="center"/>
    </xf>
    <xf numFmtId="49" fontId="24" fillId="0" borderId="27" xfId="7" applyNumberFormat="1" applyFont="1" applyBorder="1" applyAlignment="1">
      <alignment horizontal="left" vertical="center" wrapText="1"/>
    </xf>
    <xf numFmtId="49" fontId="24" fillId="0" borderId="26" xfId="7" applyNumberFormat="1" applyFont="1" applyBorder="1" applyAlignment="1">
      <alignment horizontal="left" vertical="center" wrapText="1"/>
    </xf>
    <xf numFmtId="4" fontId="22" fillId="0" borderId="0" xfId="1" applyNumberFormat="1" applyFont="1" applyFill="1" applyBorder="1" applyAlignment="1" applyProtection="1">
      <alignment horizontal="center" vertical="center"/>
      <protection locked="0"/>
    </xf>
    <xf numFmtId="4" fontId="23" fillId="0" borderId="0" xfId="1" applyNumberFormat="1" applyFont="1" applyFill="1" applyBorder="1" applyAlignment="1" applyProtection="1">
      <alignment horizontal="center" vertical="center"/>
      <protection locked="0"/>
    </xf>
    <xf numFmtId="4" fontId="24" fillId="2" borderId="12" xfId="1" applyNumberFormat="1" applyFont="1" applyFill="1" applyBorder="1" applyAlignment="1" applyProtection="1">
      <alignment horizontal="center" vertical="center"/>
      <protection locked="0"/>
    </xf>
    <xf numFmtId="167" fontId="22" fillId="0" borderId="0" xfId="1" applyNumberFormat="1" applyFont="1" applyFill="1" applyBorder="1" applyAlignment="1" applyProtection="1">
      <alignment horizontal="center" vertical="center"/>
      <protection locked="0"/>
    </xf>
    <xf numFmtId="167" fontId="23" fillId="0" borderId="0" xfId="1" applyNumberFormat="1" applyFont="1" applyFill="1" applyBorder="1" applyAlignment="1" applyProtection="1">
      <alignment horizontal="center" vertical="center"/>
      <protection locked="0"/>
    </xf>
    <xf numFmtId="167" fontId="24" fillId="2" borderId="12" xfId="1" applyNumberFormat="1" applyFont="1" applyFill="1" applyBorder="1" applyAlignment="1" applyProtection="1">
      <alignment horizontal="center" vertical="center"/>
      <protection locked="0"/>
    </xf>
    <xf numFmtId="167" fontId="22" fillId="0" borderId="0" xfId="6" applyNumberFormat="1" applyFont="1" applyFill="1" applyBorder="1" applyAlignment="1" applyProtection="1">
      <alignment horizontal="center" vertical="center"/>
      <protection locked="0"/>
    </xf>
    <xf numFmtId="167" fontId="23" fillId="0" borderId="0" xfId="6" applyNumberFormat="1" applyFont="1" applyFill="1" applyBorder="1" applyAlignment="1" applyProtection="1">
      <alignment horizontal="center" vertical="center"/>
      <protection locked="0"/>
    </xf>
    <xf numFmtId="167" fontId="24" fillId="2" borderId="16" xfId="6" applyNumberFormat="1" applyFont="1" applyFill="1" applyBorder="1" applyAlignment="1" applyProtection="1">
      <alignment horizontal="center" vertical="center"/>
      <protection locked="0"/>
    </xf>
    <xf numFmtId="0" fontId="32" fillId="0" borderId="28" xfId="1" applyFont="1" applyFill="1" applyBorder="1" applyAlignment="1">
      <alignment horizontal="center" vertical="center"/>
    </xf>
    <xf numFmtId="49" fontId="24" fillId="0" borderId="29" xfId="7" applyNumberFormat="1" applyFont="1" applyBorder="1" applyAlignment="1">
      <alignment horizontal="left" vertical="center" wrapText="1"/>
    </xf>
    <xf numFmtId="49" fontId="24" fillId="0" borderId="28" xfId="7" applyNumberFormat="1" applyFont="1" applyBorder="1" applyAlignment="1">
      <alignment horizontal="left" vertical="center" wrapText="1"/>
    </xf>
    <xf numFmtId="0" fontId="22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1" fillId="0" borderId="30" xfId="1" applyFont="1" applyBorder="1" applyAlignment="1">
      <alignment horizontal="center" vertical="center"/>
    </xf>
    <xf numFmtId="0" fontId="31" fillId="0" borderId="22" xfId="1" applyFont="1" applyBorder="1" applyAlignment="1">
      <alignment horizontal="center" vertical="center"/>
    </xf>
    <xf numFmtId="0" fontId="31" fillId="0" borderId="0" xfId="1" applyFont="1" applyBorder="1" applyAlignment="1"/>
    <xf numFmtId="0" fontId="43" fillId="0" borderId="3" xfId="1" applyFont="1" applyBorder="1" applyAlignment="1">
      <alignment vertical="center"/>
    </xf>
    <xf numFmtId="0" fontId="43" fillId="0" borderId="7" xfId="1" applyFont="1" applyBorder="1" applyAlignment="1">
      <alignment vertical="center"/>
    </xf>
    <xf numFmtId="0" fontId="25" fillId="0" borderId="0" xfId="1" applyFont="1"/>
    <xf numFmtId="0" fontId="25" fillId="0" borderId="0" xfId="1" applyFont="1" applyAlignment="1">
      <alignment vertical="center"/>
    </xf>
    <xf numFmtId="0" fontId="25" fillId="0" borderId="0" xfId="1" applyFont="1" applyAlignment="1">
      <alignment horizontal="centerContinuous"/>
    </xf>
    <xf numFmtId="0" fontId="25" fillId="0" borderId="0" xfId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6" fillId="0" borderId="0" xfId="1" applyFont="1" applyAlignment="1">
      <alignment horizontal="centerContinuous"/>
    </xf>
    <xf numFmtId="49" fontId="26" fillId="0" borderId="0" xfId="1" applyNumberFormat="1" applyFont="1" applyAlignment="1">
      <alignment horizontal="centerContinuous"/>
    </xf>
  </cellXfs>
  <cellStyles count="147">
    <cellStyle name="%" xfId="8"/>
    <cellStyle name="%_Inputs" xfId="9"/>
    <cellStyle name="%_Inputs (const)" xfId="10"/>
    <cellStyle name="%_Inputs Co" xfId="11"/>
    <cellStyle name="_Model_RAB Мой" xfId="12"/>
    <cellStyle name="_Model_RAB_MRSK_svod" xfId="13"/>
    <cellStyle name="_выручка по присоединениям2" xfId="14"/>
    <cellStyle name="_Исходные данные для модели" xfId="15"/>
    <cellStyle name="_МОДЕЛЬ_1 (2)" xfId="16"/>
    <cellStyle name="_НВВ 2009 постатейно свод по филиалам_09_02_09" xfId="17"/>
    <cellStyle name="_НВВ 2009 постатейно свод по филиалам_для Валентина" xfId="18"/>
    <cellStyle name="_Омск" xfId="19"/>
    <cellStyle name="_пр 5 тариф RAB" xfId="20"/>
    <cellStyle name="_Предожение _ДБП_2009 г ( согласованные БП)  (2)" xfId="21"/>
    <cellStyle name="_Приложение МТС-3-КС" xfId="22"/>
    <cellStyle name="_Приложение-МТС--2-1" xfId="23"/>
    <cellStyle name="_Расчет RAB_22072008" xfId="24"/>
    <cellStyle name="_Расчет RAB_Лен и МОЭСК_с 2010 года_14.04.2009_со сглаж_version 3.0_без ФСК" xfId="25"/>
    <cellStyle name="_Свод по ИПР (2)" xfId="26"/>
    <cellStyle name="_таблицы для расчетов28-04-08_2006-2009_прибыль корр_по ИА" xfId="27"/>
    <cellStyle name="_таблицы для расчетов28-04-08_2006-2009с ИА" xfId="28"/>
    <cellStyle name="_Форма 6  РТК.xls(отчет по Адр пр. ЛО)" xfId="29"/>
    <cellStyle name="_Формат разбивки по МРСК_РСК" xfId="30"/>
    <cellStyle name="_Формат_для Согласования" xfId="31"/>
    <cellStyle name="”ќђќ‘ћ‚›‰" xfId="32"/>
    <cellStyle name="”љ‘ђћ‚ђќќ›‰" xfId="33"/>
    <cellStyle name="„…ќ…†ќ›‰" xfId="34"/>
    <cellStyle name="‡ђѓћ‹ћ‚ћљ1" xfId="35"/>
    <cellStyle name="‡ђѓћ‹ћ‚ћљ2" xfId="36"/>
    <cellStyle name="’ћѓћ‚›‰" xfId="37"/>
    <cellStyle name="Ăčďĺđńńűëęŕ" xfId="38"/>
    <cellStyle name="Áĺççŕůčňíűé" xfId="39"/>
    <cellStyle name="Äĺíĺćíűé [0]_(ňŕá 3č)" xfId="40"/>
    <cellStyle name="Äĺíĺćíűé_(ňŕá 3č)" xfId="41"/>
    <cellStyle name="Comma [0]_laroux" xfId="42"/>
    <cellStyle name="Comma_laroux" xfId="43"/>
    <cellStyle name="Comma0" xfId="44"/>
    <cellStyle name="Çŕůčňíűé" xfId="45"/>
    <cellStyle name="Currency [0]" xfId="46"/>
    <cellStyle name="Currency_laroux" xfId="47"/>
    <cellStyle name="Currency0" xfId="48"/>
    <cellStyle name="Date" xfId="49"/>
    <cellStyle name="Dates" xfId="50"/>
    <cellStyle name="E-mail" xfId="51"/>
    <cellStyle name="Euro" xfId="52"/>
    <cellStyle name="Fixed" xfId="53"/>
    <cellStyle name="Heading" xfId="54"/>
    <cellStyle name="Heading 1" xfId="55"/>
    <cellStyle name="Heading 2" xfId="56"/>
    <cellStyle name="Heading2" xfId="57"/>
    <cellStyle name="Îáű÷íűé__FES" xfId="58"/>
    <cellStyle name="Îňęđűâŕâřŕ˙ń˙ ăčďĺđńńűëęŕ" xfId="59"/>
    <cellStyle name="Inputs" xfId="60"/>
    <cellStyle name="Inputs (const)" xfId="61"/>
    <cellStyle name="Inputs Co" xfId="62"/>
    <cellStyle name="Normal_38" xfId="63"/>
    <cellStyle name="Normal1" xfId="64"/>
    <cellStyle name="Ôčíŕíńîâűé [0]_(ňŕá 3č)" xfId="65"/>
    <cellStyle name="Ôčíŕíńîâűé_(ňŕá 3č)" xfId="66"/>
    <cellStyle name="Price_Body" xfId="67"/>
    <cellStyle name="SAPBEXaggData" xfId="68"/>
    <cellStyle name="SAPBEXaggDataEmph" xfId="69"/>
    <cellStyle name="SAPBEXaggItem" xfId="70"/>
    <cellStyle name="SAPBEXaggItemX" xfId="71"/>
    <cellStyle name="SAPBEXchaText" xfId="72"/>
    <cellStyle name="SAPBEXexcBad7" xfId="73"/>
    <cellStyle name="SAPBEXexcBad8" xfId="74"/>
    <cellStyle name="SAPBEXexcBad9" xfId="75"/>
    <cellStyle name="SAPBEXexcCritical4" xfId="76"/>
    <cellStyle name="SAPBEXexcCritical5" xfId="77"/>
    <cellStyle name="SAPBEXexcCritical6" xfId="78"/>
    <cellStyle name="SAPBEXexcGood1" xfId="79"/>
    <cellStyle name="SAPBEXexcGood2" xfId="80"/>
    <cellStyle name="SAPBEXexcGood3" xfId="81"/>
    <cellStyle name="SAPBEXfilterDrill" xfId="82"/>
    <cellStyle name="SAPBEXfilterItem" xfId="83"/>
    <cellStyle name="SAPBEXfilterText" xfId="84"/>
    <cellStyle name="SAPBEXformats" xfId="85"/>
    <cellStyle name="SAPBEXheaderItem" xfId="86"/>
    <cellStyle name="SAPBEXheaderText" xfId="87"/>
    <cellStyle name="SAPBEXHLevel0" xfId="88"/>
    <cellStyle name="SAPBEXHLevel0X" xfId="89"/>
    <cellStyle name="SAPBEXHLevel1" xfId="90"/>
    <cellStyle name="SAPBEXHLevel1X" xfId="91"/>
    <cellStyle name="SAPBEXHLevel2" xfId="92"/>
    <cellStyle name="SAPBEXHLevel2X" xfId="93"/>
    <cellStyle name="SAPBEXHLevel3" xfId="94"/>
    <cellStyle name="SAPBEXHLevel3X" xfId="95"/>
    <cellStyle name="SAPBEXinputData" xfId="96"/>
    <cellStyle name="SAPBEXresData" xfId="97"/>
    <cellStyle name="SAPBEXresDataEmph" xfId="98"/>
    <cellStyle name="SAPBEXresItem" xfId="99"/>
    <cellStyle name="SAPBEXresItemX" xfId="100"/>
    <cellStyle name="SAPBEXstdData" xfId="101"/>
    <cellStyle name="SAPBEXstdDataEmph" xfId="102"/>
    <cellStyle name="SAPBEXstdItem" xfId="103"/>
    <cellStyle name="SAPBEXstdItemX" xfId="104"/>
    <cellStyle name="SAPBEXtitle" xfId="105"/>
    <cellStyle name="SAPBEXundefined" xfId="106"/>
    <cellStyle name="Table Heading" xfId="107"/>
    <cellStyle name="Total" xfId="108"/>
    <cellStyle name="Беззащитный" xfId="109"/>
    <cellStyle name="Заголовок" xfId="7"/>
    <cellStyle name="ЗаголовокСтолбца" xfId="3"/>
    <cellStyle name="Защитный" xfId="110"/>
    <cellStyle name="Значение" xfId="111"/>
    <cellStyle name="Зоголовок" xfId="112"/>
    <cellStyle name="Итого" xfId="113"/>
    <cellStyle name="Мой заголовок" xfId="114"/>
    <cellStyle name="Мой заголовок листа" xfId="115"/>
    <cellStyle name="Мои наименования показателей" xfId="116"/>
    <cellStyle name="Обычный" xfId="0" builtinId="0"/>
    <cellStyle name="Обычный 2" xfId="117"/>
    <cellStyle name="Обычный 2 2" xfId="1"/>
    <cellStyle name="Обычный 2_Свод РТ, ИТК" xfId="118"/>
    <cellStyle name="Обычный 3" xfId="119"/>
    <cellStyle name="Обычный 4" xfId="120"/>
    <cellStyle name="Обычный 4 2" xfId="121"/>
    <cellStyle name="Обычный 4_Исходные данные для модели" xfId="122"/>
    <cellStyle name="Обычный 5" xfId="123"/>
    <cellStyle name="Обычный 6" xfId="124"/>
    <cellStyle name="Обычный 7" xfId="125"/>
    <cellStyle name="Обычный_Лист1" xfId="2"/>
    <cellStyle name="По центру с переносом" xfId="126"/>
    <cellStyle name="По ширине с переносом" xfId="127"/>
    <cellStyle name="Поле ввода" xfId="128"/>
    <cellStyle name="Процентный 2" xfId="6"/>
    <cellStyle name="Процентный 2 2" xfId="129"/>
    <cellStyle name="Процентный 2 3" xfId="130"/>
    <cellStyle name="Процентный 3" xfId="131"/>
    <cellStyle name="Стиль 1" xfId="132"/>
    <cellStyle name="Стиль 1 2" xfId="133"/>
    <cellStyle name="ТЕКСТ" xfId="134"/>
    <cellStyle name="Текстовый" xfId="135"/>
    <cellStyle name="Тысячи [0]_22гк" xfId="136"/>
    <cellStyle name="Тысячи_22гк" xfId="137"/>
    <cellStyle name="Финансовый 2" xfId="138"/>
    <cellStyle name="Финансовый 3" xfId="139"/>
    <cellStyle name="Формула" xfId="5"/>
    <cellStyle name="Формула 2" xfId="140"/>
    <cellStyle name="Формула_A РТ 2009 Рязаньэнерго" xfId="141"/>
    <cellStyle name="Формула_GRES.2007.5" xfId="4"/>
    <cellStyle name="ФормулаВБ" xfId="142"/>
    <cellStyle name="ФормулаНаКонтроль" xfId="143"/>
    <cellStyle name="Цифры по центру с десятыми" xfId="144"/>
    <cellStyle name="Џђћ–…ќ’ќ›‰" xfId="145"/>
    <cellStyle name="Шапка таблицы" xfId="1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%20&#1075;%20%20%202014-2016%20&#1050;&#1072;&#1083;%20&#1086;&#1073;&#108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1056;&#1072;&#1073;&#1086;&#1095;&#1080;&#1081;%20&#1089;&#1090;&#1086;&#1083;/&#1069;&#1083;&#1077;&#1082;&#1090;&#1088;&#1086;%201%20&#1076;&#1077;&#1082;&#1072;&#1073;&#1088;&#1103;%202006/COMMON/JDANOVA/&#1060;&#1054;/&#1050;&#1085;&#1080;&#1075;&#1072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3\&#1086;&#1073;&#1097;&#1072;&#1103;%20&#1087;&#1072;&#1087;&#1082;&#1072;\WINDOWS\&#1056;&#1072;&#1073;&#1086;&#1095;&#1080;&#1081;%20&#1089;&#1090;&#1086;&#1083;\&#1069;&#1083;&#1077;&#1082;&#1090;&#1088;&#1086;%201%20&#1076;&#1077;&#1082;&#1072;&#1073;&#1088;&#1103;%202006\COMMON\JDANOVA\&#1060;&#1054;\&#1050;&#1085;&#1080;&#1075;&#1072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3\&#1086;&#1073;&#1097;&#1072;&#1103;%20&#1087;&#1072;&#1087;&#1082;&#1072;\B-PL\NBPL\_F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72;&#1096;&#1086;&#1074;&#1072;/&#1060;&#1057;&#1058;%20&#1055;&#1088;&#1077;&#1076;&#1077;&#1083;&#1100;&#1085;&#1099;&#1077;%202007/&#1050;&#1072;&#1083;&#1091;&#1078;&#1089;&#1082;&#1072;&#1103;%20&#1086;&#1073;&#1083;&#1072;&#1089;&#1090;&#1100;%20&#1082;&#1086;&#1087;&#1080;&#110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3\&#1086;&#1073;&#1097;&#1072;&#1103;%20&#1087;&#1072;&#1087;&#1082;&#1072;\&#1051;&#1072;&#1096;&#1086;&#1074;&#1072;\&#1060;&#1057;&#1058;%20&#1055;&#1088;&#1077;&#1076;&#1077;&#1083;&#1100;&#1085;&#1099;&#1077;%202007\&#1050;&#1072;&#1083;&#1091;&#1078;&#1089;&#1082;&#1072;&#1103;%20&#1086;&#1073;&#1083;&#1072;&#1089;&#1090;&#1100;%20&#1082;&#1086;&#1087;&#1080;&#110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72;&#1096;&#1086;&#1074;&#1072;/&#1058;&#1072;&#1088;&#1080;&#1092;%202006%20&#1075;&#1086;&#1076;&#1072;%20-&#1088;&#1077;&#1075;&#1080;&#1086;&#108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3\&#1086;&#1073;&#1097;&#1072;&#1103;%20&#1087;&#1072;&#1087;&#1082;&#1072;\&#1051;&#1072;&#1096;&#1086;&#1074;&#1072;\&#1058;&#1072;&#1088;&#1080;&#1092;%202006%20&#1075;&#1086;&#1076;&#1072;%20-&#1088;&#1077;&#1075;&#1080;&#1086;&#108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JDANOVA/&#1060;&#1054;/&#1050;&#1085;&#1080;&#1075;&#1072;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3\&#1086;&#1073;&#1097;&#1072;&#1103;%20&#1087;&#1072;&#1087;&#1082;&#1072;\COMMON\JDANOVA\&#1060;&#1054;\&#1050;&#1085;&#1080;&#1075;&#1072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год"/>
      <sheetName val="2016 год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0" refreshError="1"/>
      <sheetData sheetId="1" refreshError="1"/>
      <sheetData sheetId="2"/>
      <sheetData sheetId="3"/>
      <sheetData sheetId="4" refreshError="1"/>
      <sheetData sheetId="5">
        <row r="8"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1">
          <cell r="G11">
            <v>63827.921951999997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Z11">
            <v>0</v>
          </cell>
          <cell r="AA11">
            <v>0</v>
          </cell>
          <cell r="AB11">
            <v>134050.751862</v>
          </cell>
          <cell r="AC11">
            <v>35894.969411999999</v>
          </cell>
          <cell r="AD11">
            <v>0</v>
          </cell>
          <cell r="AE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Z14">
            <v>0</v>
          </cell>
          <cell r="AA14">
            <v>0</v>
          </cell>
          <cell r="AB14">
            <v>9040.1228429999992</v>
          </cell>
          <cell r="AC14">
            <v>24877.258491000001</v>
          </cell>
          <cell r="AD14">
            <v>0</v>
          </cell>
          <cell r="AE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7">
          <cell r="G17">
            <v>129.93</v>
          </cell>
          <cell r="H17">
            <v>78.053849999999997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15440.369999999999</v>
          </cell>
          <cell r="R17">
            <v>78.053849999999997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275.3451</v>
          </cell>
          <cell r="AA17">
            <v>358.76655</v>
          </cell>
          <cell r="AB17">
            <v>0</v>
          </cell>
          <cell r="AC17">
            <v>0</v>
          </cell>
          <cell r="AD17">
            <v>234.64079999999998</v>
          </cell>
          <cell r="AE17">
            <v>0</v>
          </cell>
        </row>
        <row r="18">
          <cell r="G18">
            <v>33405.524400000002</v>
          </cell>
          <cell r="H18">
            <v>1604.38536</v>
          </cell>
          <cell r="I18">
            <v>432.99707999999998</v>
          </cell>
          <cell r="J18">
            <v>305.3295</v>
          </cell>
          <cell r="K18">
            <v>168.10892999999999</v>
          </cell>
          <cell r="L18">
            <v>80.344199999999987</v>
          </cell>
          <cell r="M18">
            <v>280.02</v>
          </cell>
          <cell r="N18">
            <v>0</v>
          </cell>
          <cell r="Q18">
            <v>299107.67099999997</v>
          </cell>
          <cell r="R18">
            <v>1604.38536</v>
          </cell>
          <cell r="S18">
            <v>432.99707999999998</v>
          </cell>
          <cell r="T18">
            <v>305.3295</v>
          </cell>
          <cell r="U18">
            <v>168.10892999999999</v>
          </cell>
          <cell r="V18">
            <v>80.344199999999987</v>
          </cell>
          <cell r="W18">
            <v>280.02</v>
          </cell>
          <cell r="Z18">
            <v>1644.26667</v>
          </cell>
          <cell r="AA18">
            <v>18342.80703</v>
          </cell>
          <cell r="AB18">
            <v>1845.9779999999998</v>
          </cell>
          <cell r="AC18">
            <v>2128.6043399999999</v>
          </cell>
          <cell r="AD18">
            <v>1125.8958</v>
          </cell>
          <cell r="AE18">
            <v>0</v>
          </cell>
        </row>
        <row r="19">
          <cell r="G19">
            <v>8819.0144999999993</v>
          </cell>
          <cell r="H19">
            <v>423.56255999999996</v>
          </cell>
          <cell r="I19">
            <v>114.31277999999999</v>
          </cell>
          <cell r="J19">
            <v>80.559599999999989</v>
          </cell>
          <cell r="K19">
            <v>44.372399999999999</v>
          </cell>
          <cell r="L19">
            <v>20.893799999999999</v>
          </cell>
          <cell r="M19">
            <v>72.805199999999985</v>
          </cell>
          <cell r="N19">
            <v>0</v>
          </cell>
          <cell r="Q19">
            <v>78964.562999999995</v>
          </cell>
          <cell r="R19">
            <v>423.56255999999996</v>
          </cell>
          <cell r="S19">
            <v>114.31277999999999</v>
          </cell>
          <cell r="T19">
            <v>80.559599999999989</v>
          </cell>
          <cell r="U19">
            <v>44.372399999999999</v>
          </cell>
          <cell r="V19">
            <v>20.893799999999999</v>
          </cell>
          <cell r="W19">
            <v>72.805199999999985</v>
          </cell>
          <cell r="Z19">
            <v>462.03299999999996</v>
          </cell>
          <cell r="AA19">
            <v>4824.16302</v>
          </cell>
          <cell r="AB19">
            <v>542.70029999999997</v>
          </cell>
          <cell r="AC19">
            <v>559.82459999999992</v>
          </cell>
          <cell r="AD19">
            <v>297.23045999999999</v>
          </cell>
          <cell r="AE19">
            <v>0</v>
          </cell>
        </row>
        <row r="20">
          <cell r="G20">
            <v>1874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148534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Z20">
            <v>452.75</v>
          </cell>
          <cell r="AA20">
            <v>37943.72</v>
          </cell>
          <cell r="AB20">
            <v>15.1</v>
          </cell>
          <cell r="AC20">
            <v>191.77</v>
          </cell>
          <cell r="AD20">
            <v>39.200000000000003</v>
          </cell>
          <cell r="AE20">
            <v>0</v>
          </cell>
        </row>
        <row r="21">
          <cell r="G21">
            <v>1280685.2467499999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G31">
            <v>91371.51939999999</v>
          </cell>
          <cell r="H31">
            <v>9019.8037999999997</v>
          </cell>
          <cell r="I31">
            <v>3467.6998999999996</v>
          </cell>
          <cell r="J31">
            <v>1462.1480999999999</v>
          </cell>
          <cell r="K31">
            <v>671.19499999999994</v>
          </cell>
          <cell r="L31">
            <v>138.7841</v>
          </cell>
          <cell r="M31">
            <v>304.94450000000001</v>
          </cell>
          <cell r="N31">
            <v>0</v>
          </cell>
          <cell r="Q31">
            <v>264858.83199999999</v>
          </cell>
          <cell r="R31">
            <v>9019.8037999999997</v>
          </cell>
          <cell r="S31">
            <v>3467.6998999999996</v>
          </cell>
          <cell r="T31">
            <v>1462.1480999999999</v>
          </cell>
          <cell r="U31">
            <v>671.19499999999994</v>
          </cell>
          <cell r="V31">
            <v>138.7841</v>
          </cell>
          <cell r="W31">
            <v>304.94450000000001</v>
          </cell>
          <cell r="Z31">
            <v>2168.3086600000001</v>
          </cell>
          <cell r="AA31">
            <v>22304.528609999998</v>
          </cell>
          <cell r="AB31">
            <v>1063.6590999999999</v>
          </cell>
          <cell r="AC31">
            <v>1595.5837799999999</v>
          </cell>
          <cell r="AD31">
            <v>2154.53595</v>
          </cell>
          <cell r="AE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G41">
            <v>31868.127199999995</v>
          </cell>
          <cell r="H41">
            <v>228.84049999999999</v>
          </cell>
          <cell r="I41">
            <v>76.843900000000005</v>
          </cell>
          <cell r="J41">
            <v>31.186784999999997</v>
          </cell>
          <cell r="K41">
            <v>333.58920000000001</v>
          </cell>
          <cell r="L41">
            <v>23.253999999999998</v>
          </cell>
          <cell r="M41">
            <v>35.916859999999993</v>
          </cell>
          <cell r="N41">
            <v>0</v>
          </cell>
          <cell r="Q41">
            <v>51098.984369999998</v>
          </cell>
          <cell r="R41">
            <v>228.84049999999999</v>
          </cell>
          <cell r="S41">
            <v>76.843900000000005</v>
          </cell>
          <cell r="T41">
            <v>31.186784999999997</v>
          </cell>
          <cell r="U41">
            <v>333.58920000000001</v>
          </cell>
          <cell r="V41">
            <v>23.253999999999998</v>
          </cell>
          <cell r="W41">
            <v>35.916859999999993</v>
          </cell>
          <cell r="Z41">
            <v>349.44420000000002</v>
          </cell>
          <cell r="AA41">
            <v>716.01179999999988</v>
          </cell>
          <cell r="AB41">
            <v>144.49189999999999</v>
          </cell>
          <cell r="AC41">
            <v>189.85834</v>
          </cell>
          <cell r="AD41">
            <v>62.225589999999997</v>
          </cell>
          <cell r="AE41">
            <v>0</v>
          </cell>
        </row>
        <row r="42">
          <cell r="G42">
            <v>2325.6113999999998</v>
          </cell>
          <cell r="H42">
            <v>72.256519999999995</v>
          </cell>
          <cell r="I42">
            <v>15.537899999999999</v>
          </cell>
          <cell r="J42">
            <v>10.950519999999999</v>
          </cell>
          <cell r="K42">
            <v>5.1793000000000005</v>
          </cell>
          <cell r="L42">
            <v>7.0819000000000001</v>
          </cell>
          <cell r="M42">
            <v>14.0581</v>
          </cell>
          <cell r="N42">
            <v>0</v>
          </cell>
          <cell r="Q42">
            <v>29129.271079999999</v>
          </cell>
          <cell r="R42">
            <v>72.256519999999995</v>
          </cell>
          <cell r="S42">
            <v>15.537899999999999</v>
          </cell>
          <cell r="T42">
            <v>10.950519999999999</v>
          </cell>
          <cell r="U42">
            <v>5.1793000000000005</v>
          </cell>
          <cell r="V42">
            <v>7.0819000000000001</v>
          </cell>
          <cell r="W42">
            <v>14.0581</v>
          </cell>
          <cell r="Z42">
            <v>655.79450999999995</v>
          </cell>
          <cell r="AA42">
            <v>1747.0095999999999</v>
          </cell>
          <cell r="AB42">
            <v>85.405599999999993</v>
          </cell>
          <cell r="AC42">
            <v>38.16827</v>
          </cell>
          <cell r="AD42">
            <v>127.43191999999999</v>
          </cell>
          <cell r="AE42">
            <v>0</v>
          </cell>
        </row>
        <row r="44">
          <cell r="G44">
            <v>0</v>
          </cell>
          <cell r="Q44">
            <v>0</v>
          </cell>
          <cell r="Z44">
            <v>0</v>
          </cell>
        </row>
        <row r="47">
          <cell r="G47">
            <v>3247.38933</v>
          </cell>
          <cell r="H47">
            <v>553.03901531999998</v>
          </cell>
          <cell r="I47">
            <v>240.73236534</v>
          </cell>
          <cell r="J47">
            <v>63.326625</v>
          </cell>
          <cell r="K47">
            <v>52.383784200000001</v>
          </cell>
          <cell r="L47">
            <v>7.9740886199999998</v>
          </cell>
          <cell r="M47">
            <v>18.03035667</v>
          </cell>
          <cell r="N47">
            <v>0</v>
          </cell>
          <cell r="Q47">
            <v>3159.1373454</v>
          </cell>
          <cell r="R47">
            <v>553.03901531999998</v>
          </cell>
          <cell r="S47">
            <v>240.73236534</v>
          </cell>
          <cell r="T47">
            <v>63.326625</v>
          </cell>
          <cell r="U47">
            <v>52.383784200000001</v>
          </cell>
          <cell r="V47">
            <v>7.9740886199999998</v>
          </cell>
          <cell r="W47">
            <v>18.03035667</v>
          </cell>
          <cell r="Z47">
            <v>81.878793059999992</v>
          </cell>
          <cell r="AA47">
            <v>492.66087798000001</v>
          </cell>
          <cell r="AB47">
            <v>144.21245658000001</v>
          </cell>
          <cell r="AC47">
            <v>51.704922779999997</v>
          </cell>
          <cell r="AD47">
            <v>43.497792179999998</v>
          </cell>
          <cell r="AE47">
            <v>0</v>
          </cell>
        </row>
      </sheetData>
      <sheetData sheetId="6">
        <row r="8"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1">
          <cell r="G11">
            <v>64207.742399999996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Z11">
            <v>0</v>
          </cell>
          <cell r="AA11">
            <v>0</v>
          </cell>
          <cell r="AB11">
            <v>134848.44689999998</v>
          </cell>
          <cell r="AC11">
            <v>36108.5694</v>
          </cell>
          <cell r="AD11">
            <v>0</v>
          </cell>
          <cell r="AE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Z14">
            <v>0</v>
          </cell>
          <cell r="AA14">
            <v>0</v>
          </cell>
          <cell r="AB14">
            <v>9093.9178499999998</v>
          </cell>
          <cell r="AC14">
            <v>25025.295449999998</v>
          </cell>
          <cell r="AD14">
            <v>0</v>
          </cell>
          <cell r="AE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7">
          <cell r="G17">
            <v>129.93</v>
          </cell>
          <cell r="H17">
            <v>78.053849999999997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15440.369999999999</v>
          </cell>
          <cell r="R17">
            <v>78.053849999999997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275.3451</v>
          </cell>
          <cell r="AA17">
            <v>358.76655</v>
          </cell>
          <cell r="AB17">
            <v>0</v>
          </cell>
          <cell r="AC17">
            <v>0</v>
          </cell>
          <cell r="AD17">
            <v>234.64079999999998</v>
          </cell>
          <cell r="AE17">
            <v>0</v>
          </cell>
        </row>
        <row r="18">
          <cell r="G18">
            <v>33405.524400000002</v>
          </cell>
          <cell r="H18">
            <v>1604.38536</v>
          </cell>
          <cell r="I18">
            <v>432.99707999999998</v>
          </cell>
          <cell r="J18">
            <v>305.3295</v>
          </cell>
          <cell r="K18">
            <v>168.10892999999999</v>
          </cell>
          <cell r="L18">
            <v>80.344199999999987</v>
          </cell>
          <cell r="M18">
            <v>280.02</v>
          </cell>
          <cell r="N18">
            <v>0</v>
          </cell>
          <cell r="Q18">
            <v>299107.67099999997</v>
          </cell>
          <cell r="R18">
            <v>1604.38536</v>
          </cell>
          <cell r="S18">
            <v>432.99707999999998</v>
          </cell>
          <cell r="T18">
            <v>305.3295</v>
          </cell>
          <cell r="U18">
            <v>168.10892999999999</v>
          </cell>
          <cell r="V18">
            <v>80.344199999999987</v>
          </cell>
          <cell r="W18">
            <v>280.02</v>
          </cell>
          <cell r="Z18">
            <v>1644.26667</v>
          </cell>
          <cell r="AA18">
            <v>18342.80703</v>
          </cell>
          <cell r="AB18">
            <v>1845.9779999999998</v>
          </cell>
          <cell r="AC18">
            <v>2128.6043399999999</v>
          </cell>
          <cell r="AD18">
            <v>1125.8958</v>
          </cell>
          <cell r="AE18">
            <v>0</v>
          </cell>
        </row>
        <row r="19">
          <cell r="G19">
            <v>8819.0144999999993</v>
          </cell>
          <cell r="H19">
            <v>423.56255999999996</v>
          </cell>
          <cell r="I19">
            <v>114.31277999999999</v>
          </cell>
          <cell r="J19">
            <v>80.559599999999989</v>
          </cell>
          <cell r="K19">
            <v>44.372399999999999</v>
          </cell>
          <cell r="L19">
            <v>20.893799999999999</v>
          </cell>
          <cell r="M19">
            <v>72.805199999999985</v>
          </cell>
          <cell r="N19">
            <v>0</v>
          </cell>
          <cell r="Q19">
            <v>78964.562999999995</v>
          </cell>
          <cell r="R19">
            <v>423.56255999999996</v>
          </cell>
          <cell r="S19">
            <v>114.31277999999999</v>
          </cell>
          <cell r="T19">
            <v>80.559599999999989</v>
          </cell>
          <cell r="U19">
            <v>44.372399999999999</v>
          </cell>
          <cell r="V19">
            <v>20.893799999999999</v>
          </cell>
          <cell r="W19">
            <v>72.805199999999985</v>
          </cell>
          <cell r="Z19">
            <v>462.03299999999996</v>
          </cell>
          <cell r="AA19">
            <v>4824.16302</v>
          </cell>
          <cell r="AB19">
            <v>542.70029999999997</v>
          </cell>
          <cell r="AC19">
            <v>559.82459999999992</v>
          </cell>
          <cell r="AD19">
            <v>297.23045999999999</v>
          </cell>
          <cell r="AE19">
            <v>0</v>
          </cell>
        </row>
        <row r="20">
          <cell r="G20">
            <v>1911.48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151504.68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Z20">
            <v>461.80500000000001</v>
          </cell>
          <cell r="AA20">
            <v>38702.594400000002</v>
          </cell>
          <cell r="AB20">
            <v>15.401999999999999</v>
          </cell>
          <cell r="AC20">
            <v>195.6054</v>
          </cell>
          <cell r="AD20">
            <v>39.984000000000002</v>
          </cell>
          <cell r="AE20">
            <v>0</v>
          </cell>
        </row>
        <row r="21">
          <cell r="G21">
            <v>1280685.2467499999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G31">
            <v>91371.51939999999</v>
          </cell>
          <cell r="H31">
            <v>9019.8037999999997</v>
          </cell>
          <cell r="I31">
            <v>3467.6998999999996</v>
          </cell>
          <cell r="J31">
            <v>1462.1480999999999</v>
          </cell>
          <cell r="K31">
            <v>671.19499999999994</v>
          </cell>
          <cell r="L31">
            <v>138.7841</v>
          </cell>
          <cell r="M31">
            <v>304.94450000000001</v>
          </cell>
          <cell r="N31">
            <v>0</v>
          </cell>
          <cell r="Q31">
            <v>264858.83199999999</v>
          </cell>
          <cell r="R31">
            <v>9019.8037999999997</v>
          </cell>
          <cell r="S31">
            <v>3467.6998999999996</v>
          </cell>
          <cell r="T31">
            <v>1462.1480999999999</v>
          </cell>
          <cell r="U31">
            <v>671.19499999999994</v>
          </cell>
          <cell r="V31">
            <v>138.7841</v>
          </cell>
          <cell r="W31">
            <v>304.94450000000001</v>
          </cell>
          <cell r="Z31">
            <v>2168.3086600000001</v>
          </cell>
          <cell r="AA31">
            <v>22304.528609999998</v>
          </cell>
          <cell r="AB31">
            <v>1063.6590999999999</v>
          </cell>
          <cell r="AC31">
            <v>1595.5837799999999</v>
          </cell>
          <cell r="AD31">
            <v>2154.53595</v>
          </cell>
          <cell r="AE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G41">
            <v>31868.127199999995</v>
          </cell>
          <cell r="H41">
            <v>228.84049999999999</v>
          </cell>
          <cell r="I41">
            <v>76.843900000000005</v>
          </cell>
          <cell r="J41">
            <v>31.186784999999997</v>
          </cell>
          <cell r="K41">
            <v>333.58920000000001</v>
          </cell>
          <cell r="L41">
            <v>23.253999999999998</v>
          </cell>
          <cell r="M41">
            <v>35.916859999999993</v>
          </cell>
          <cell r="N41">
            <v>0</v>
          </cell>
          <cell r="Q41">
            <v>51098.984369999998</v>
          </cell>
          <cell r="R41">
            <v>228.84049999999999</v>
          </cell>
          <cell r="S41">
            <v>76.843900000000005</v>
          </cell>
          <cell r="T41">
            <v>31.186784999999997</v>
          </cell>
          <cell r="U41">
            <v>333.58920000000001</v>
          </cell>
          <cell r="V41">
            <v>23.253999999999998</v>
          </cell>
          <cell r="W41">
            <v>35.916859999999993</v>
          </cell>
          <cell r="Z41">
            <v>349.44420000000002</v>
          </cell>
          <cell r="AA41">
            <v>716.01179999999988</v>
          </cell>
          <cell r="AB41">
            <v>144.49189999999999</v>
          </cell>
          <cell r="AC41">
            <v>189.85834</v>
          </cell>
          <cell r="AD41">
            <v>62.225589999999997</v>
          </cell>
          <cell r="AE41">
            <v>0</v>
          </cell>
        </row>
        <row r="42">
          <cell r="G42">
            <v>2325.6113999999998</v>
          </cell>
          <cell r="H42">
            <v>72.256519999999995</v>
          </cell>
          <cell r="I42">
            <v>15.537899999999999</v>
          </cell>
          <cell r="J42">
            <v>10.950519999999999</v>
          </cell>
          <cell r="K42">
            <v>5.1793000000000005</v>
          </cell>
          <cell r="L42">
            <v>7.0819000000000001</v>
          </cell>
          <cell r="M42">
            <v>14.0581</v>
          </cell>
          <cell r="N42">
            <v>0</v>
          </cell>
          <cell r="Q42">
            <v>29129.271079999999</v>
          </cell>
          <cell r="R42">
            <v>72.256519999999995</v>
          </cell>
          <cell r="S42">
            <v>15.537899999999999</v>
          </cell>
          <cell r="T42">
            <v>10.950519999999999</v>
          </cell>
          <cell r="U42">
            <v>5.1793000000000005</v>
          </cell>
          <cell r="V42">
            <v>7.0819000000000001</v>
          </cell>
          <cell r="W42">
            <v>14.0581</v>
          </cell>
          <cell r="Z42">
            <v>655.79450999999995</v>
          </cell>
          <cell r="AA42">
            <v>1747.0095999999999</v>
          </cell>
          <cell r="AB42">
            <v>85.405599999999993</v>
          </cell>
          <cell r="AC42">
            <v>38.16827</v>
          </cell>
          <cell r="AD42">
            <v>127.43191999999999</v>
          </cell>
          <cell r="AE42">
            <v>0</v>
          </cell>
        </row>
        <row r="44">
          <cell r="G44">
            <v>0</v>
          </cell>
          <cell r="Q44">
            <v>0</v>
          </cell>
          <cell r="Z44">
            <v>0</v>
          </cell>
        </row>
        <row r="47">
          <cell r="G47">
            <v>3247.38933</v>
          </cell>
          <cell r="H47">
            <v>553.03901531999998</v>
          </cell>
          <cell r="I47">
            <v>240.73236534</v>
          </cell>
          <cell r="J47">
            <v>63.326625</v>
          </cell>
          <cell r="K47">
            <v>52.383784200000001</v>
          </cell>
          <cell r="L47">
            <v>7.9740886199999998</v>
          </cell>
          <cell r="M47">
            <v>18.03035667</v>
          </cell>
          <cell r="N47">
            <v>0</v>
          </cell>
          <cell r="Q47">
            <v>3159.1373454</v>
          </cell>
          <cell r="R47">
            <v>553.03901531999998</v>
          </cell>
          <cell r="S47">
            <v>240.73236534</v>
          </cell>
          <cell r="T47">
            <v>63.326625</v>
          </cell>
          <cell r="U47">
            <v>52.383784200000001</v>
          </cell>
          <cell r="V47">
            <v>7.9740886199999998</v>
          </cell>
          <cell r="W47">
            <v>18.03035667</v>
          </cell>
          <cell r="Z47">
            <v>81.878793059999992</v>
          </cell>
          <cell r="AA47">
            <v>492.66087798000001</v>
          </cell>
          <cell r="AB47">
            <v>144.21245658000001</v>
          </cell>
          <cell r="AC47">
            <v>51.704922779999997</v>
          </cell>
          <cell r="AD47">
            <v>43.497792179999998</v>
          </cell>
          <cell r="AE47">
            <v>0</v>
          </cell>
        </row>
      </sheetData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</sheetNames>
    <sheetDataSet>
      <sheetData sheetId="0" refreshError="1"/>
      <sheetData sheetId="1" refreshError="1"/>
      <sheetData sheetId="2"/>
      <sheetData sheetId="3"/>
      <sheetData sheetId="4" refreshError="1"/>
      <sheetData sheetId="5">
        <row r="8"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1">
          <cell r="G11">
            <v>63827.921951999997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Z11">
            <v>0</v>
          </cell>
          <cell r="AA11">
            <v>0</v>
          </cell>
          <cell r="AB11">
            <v>134050.751862</v>
          </cell>
          <cell r="AC11">
            <v>35894.969411999999</v>
          </cell>
          <cell r="AD11">
            <v>0</v>
          </cell>
          <cell r="AE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Z14">
            <v>0</v>
          </cell>
          <cell r="AA14">
            <v>0</v>
          </cell>
          <cell r="AB14">
            <v>9040.1228429999992</v>
          </cell>
          <cell r="AC14">
            <v>24877.258491000001</v>
          </cell>
          <cell r="AD14">
            <v>0</v>
          </cell>
          <cell r="AE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7">
          <cell r="G17">
            <v>129.93</v>
          </cell>
          <cell r="H17">
            <v>78.053849999999997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15440.369999999999</v>
          </cell>
          <cell r="R17">
            <v>78.053849999999997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275.3451</v>
          </cell>
          <cell r="AA17">
            <v>358.76655</v>
          </cell>
          <cell r="AB17">
            <v>0</v>
          </cell>
          <cell r="AC17">
            <v>0</v>
          </cell>
          <cell r="AD17">
            <v>234.64079999999998</v>
          </cell>
          <cell r="AE17">
            <v>0</v>
          </cell>
        </row>
        <row r="18">
          <cell r="G18">
            <v>33405.524400000002</v>
          </cell>
          <cell r="H18">
            <v>1604.38536</v>
          </cell>
          <cell r="I18">
            <v>432.99707999999998</v>
          </cell>
          <cell r="J18">
            <v>305.3295</v>
          </cell>
          <cell r="K18">
            <v>168.10892999999999</v>
          </cell>
          <cell r="L18">
            <v>80.344199999999987</v>
          </cell>
          <cell r="M18">
            <v>280.02</v>
          </cell>
          <cell r="N18">
            <v>0</v>
          </cell>
          <cell r="Q18">
            <v>299107.67099999997</v>
          </cell>
          <cell r="R18">
            <v>1604.38536</v>
          </cell>
          <cell r="S18">
            <v>432.99707999999998</v>
          </cell>
          <cell r="T18">
            <v>305.3295</v>
          </cell>
          <cell r="U18">
            <v>168.10892999999999</v>
          </cell>
          <cell r="V18">
            <v>80.344199999999987</v>
          </cell>
          <cell r="W18">
            <v>280.02</v>
          </cell>
          <cell r="Z18">
            <v>1644.26667</v>
          </cell>
          <cell r="AA18">
            <v>18342.80703</v>
          </cell>
          <cell r="AB18">
            <v>1845.9779999999998</v>
          </cell>
          <cell r="AC18">
            <v>2128.6043399999999</v>
          </cell>
          <cell r="AD18">
            <v>1125.8958</v>
          </cell>
          <cell r="AE18">
            <v>0</v>
          </cell>
        </row>
        <row r="19">
          <cell r="G19">
            <v>8819.0144999999993</v>
          </cell>
          <cell r="H19">
            <v>423.56255999999996</v>
          </cell>
          <cell r="I19">
            <v>114.31277999999999</v>
          </cell>
          <cell r="J19">
            <v>80.559599999999989</v>
          </cell>
          <cell r="K19">
            <v>44.372399999999999</v>
          </cell>
          <cell r="L19">
            <v>20.893799999999999</v>
          </cell>
          <cell r="M19">
            <v>72.805199999999985</v>
          </cell>
          <cell r="N19">
            <v>0</v>
          </cell>
          <cell r="Q19">
            <v>78964.562999999995</v>
          </cell>
          <cell r="R19">
            <v>423.56255999999996</v>
          </cell>
          <cell r="S19">
            <v>114.31277999999999</v>
          </cell>
          <cell r="T19">
            <v>80.559599999999989</v>
          </cell>
          <cell r="U19">
            <v>44.372399999999999</v>
          </cell>
          <cell r="V19">
            <v>20.893799999999999</v>
          </cell>
          <cell r="W19">
            <v>72.805199999999985</v>
          </cell>
          <cell r="Z19">
            <v>462.03299999999996</v>
          </cell>
          <cell r="AA19">
            <v>4824.16302</v>
          </cell>
          <cell r="AB19">
            <v>542.70029999999997</v>
          </cell>
          <cell r="AC19">
            <v>559.82459999999992</v>
          </cell>
          <cell r="AD19">
            <v>297.23045999999999</v>
          </cell>
          <cell r="AE19">
            <v>0</v>
          </cell>
        </row>
        <row r="20">
          <cell r="G20">
            <v>1874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148534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Z20">
            <v>452.75</v>
          </cell>
          <cell r="AA20">
            <v>37943.72</v>
          </cell>
          <cell r="AB20">
            <v>15.1</v>
          </cell>
          <cell r="AC20">
            <v>191.77</v>
          </cell>
          <cell r="AD20">
            <v>39.200000000000003</v>
          </cell>
          <cell r="AE20">
            <v>0</v>
          </cell>
        </row>
        <row r="21">
          <cell r="G21">
            <v>1280685.2467499999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G31">
            <v>91371.51939999999</v>
          </cell>
          <cell r="H31">
            <v>9019.8037999999997</v>
          </cell>
          <cell r="I31">
            <v>3467.6998999999996</v>
          </cell>
          <cell r="J31">
            <v>1462.1480999999999</v>
          </cell>
          <cell r="K31">
            <v>671.19499999999994</v>
          </cell>
          <cell r="L31">
            <v>138.7841</v>
          </cell>
          <cell r="M31">
            <v>304.94450000000001</v>
          </cell>
          <cell r="N31">
            <v>0</v>
          </cell>
          <cell r="Q31">
            <v>264858.83199999999</v>
          </cell>
          <cell r="R31">
            <v>9019.8037999999997</v>
          </cell>
          <cell r="S31">
            <v>3467.6998999999996</v>
          </cell>
          <cell r="T31">
            <v>1462.1480999999999</v>
          </cell>
          <cell r="U31">
            <v>671.19499999999994</v>
          </cell>
          <cell r="V31">
            <v>138.7841</v>
          </cell>
          <cell r="W31">
            <v>304.94450000000001</v>
          </cell>
          <cell r="Z31">
            <v>2168.3086600000001</v>
          </cell>
          <cell r="AA31">
            <v>22304.528609999998</v>
          </cell>
          <cell r="AB31">
            <v>1063.6590999999999</v>
          </cell>
          <cell r="AC31">
            <v>1595.5837799999999</v>
          </cell>
          <cell r="AD31">
            <v>2154.53595</v>
          </cell>
          <cell r="AE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G41">
            <v>31868.127199999995</v>
          </cell>
          <cell r="H41">
            <v>228.84049999999999</v>
          </cell>
          <cell r="I41">
            <v>76.843900000000005</v>
          </cell>
          <cell r="J41">
            <v>31.186784999999997</v>
          </cell>
          <cell r="K41">
            <v>333.58920000000001</v>
          </cell>
          <cell r="L41">
            <v>23.253999999999998</v>
          </cell>
          <cell r="M41">
            <v>35.916859999999993</v>
          </cell>
          <cell r="N41">
            <v>0</v>
          </cell>
          <cell r="Q41">
            <v>51098.984369999998</v>
          </cell>
          <cell r="R41">
            <v>228.84049999999999</v>
          </cell>
          <cell r="S41">
            <v>76.843900000000005</v>
          </cell>
          <cell r="T41">
            <v>31.186784999999997</v>
          </cell>
          <cell r="U41">
            <v>333.58920000000001</v>
          </cell>
          <cell r="V41">
            <v>23.253999999999998</v>
          </cell>
          <cell r="W41">
            <v>35.916859999999993</v>
          </cell>
          <cell r="Z41">
            <v>349.44420000000002</v>
          </cell>
          <cell r="AA41">
            <v>716.01179999999988</v>
          </cell>
          <cell r="AB41">
            <v>144.49189999999999</v>
          </cell>
          <cell r="AC41">
            <v>189.85834</v>
          </cell>
          <cell r="AD41">
            <v>62.225589999999997</v>
          </cell>
          <cell r="AE41">
            <v>0</v>
          </cell>
        </row>
        <row r="42">
          <cell r="G42">
            <v>2325.6113999999998</v>
          </cell>
          <cell r="H42">
            <v>72.256519999999995</v>
          </cell>
          <cell r="I42">
            <v>15.537899999999999</v>
          </cell>
          <cell r="J42">
            <v>10.950519999999999</v>
          </cell>
          <cell r="K42">
            <v>5.1793000000000005</v>
          </cell>
          <cell r="L42">
            <v>7.0819000000000001</v>
          </cell>
          <cell r="M42">
            <v>14.0581</v>
          </cell>
          <cell r="N42">
            <v>0</v>
          </cell>
          <cell r="Q42">
            <v>29129.271079999999</v>
          </cell>
          <cell r="R42">
            <v>72.256519999999995</v>
          </cell>
          <cell r="S42">
            <v>15.537899999999999</v>
          </cell>
          <cell r="T42">
            <v>10.950519999999999</v>
          </cell>
          <cell r="U42">
            <v>5.1793000000000005</v>
          </cell>
          <cell r="V42">
            <v>7.0819000000000001</v>
          </cell>
          <cell r="W42">
            <v>14.0581</v>
          </cell>
          <cell r="Z42">
            <v>655.79450999999995</v>
          </cell>
          <cell r="AA42">
            <v>1747.0095999999999</v>
          </cell>
          <cell r="AB42">
            <v>85.405599999999993</v>
          </cell>
          <cell r="AC42">
            <v>38.16827</v>
          </cell>
          <cell r="AD42">
            <v>127.43191999999999</v>
          </cell>
          <cell r="AE42">
            <v>0</v>
          </cell>
        </row>
        <row r="44">
          <cell r="G44">
            <v>0</v>
          </cell>
          <cell r="Q44">
            <v>0</v>
          </cell>
          <cell r="Z44">
            <v>0</v>
          </cell>
        </row>
        <row r="47">
          <cell r="G47">
            <v>3247.38933</v>
          </cell>
          <cell r="H47">
            <v>553.03901531999998</v>
          </cell>
          <cell r="I47">
            <v>240.73236534</v>
          </cell>
          <cell r="J47">
            <v>63.326625</v>
          </cell>
          <cell r="K47">
            <v>52.383784200000001</v>
          </cell>
          <cell r="L47">
            <v>7.9740886199999998</v>
          </cell>
          <cell r="M47">
            <v>18.03035667</v>
          </cell>
          <cell r="N47">
            <v>0</v>
          </cell>
          <cell r="Q47">
            <v>3159.1373454</v>
          </cell>
          <cell r="R47">
            <v>553.03901531999998</v>
          </cell>
          <cell r="S47">
            <v>240.73236534</v>
          </cell>
          <cell r="T47">
            <v>63.326625</v>
          </cell>
          <cell r="U47">
            <v>52.383784200000001</v>
          </cell>
          <cell r="V47">
            <v>7.9740886199999998</v>
          </cell>
          <cell r="W47">
            <v>18.03035667</v>
          </cell>
          <cell r="Z47">
            <v>81.878793059999992</v>
          </cell>
          <cell r="AA47">
            <v>492.66087798000001</v>
          </cell>
          <cell r="AB47">
            <v>144.21245658000001</v>
          </cell>
          <cell r="AC47">
            <v>51.704922779999997</v>
          </cell>
          <cell r="AD47">
            <v>43.497792179999998</v>
          </cell>
          <cell r="AE47">
            <v>0</v>
          </cell>
        </row>
      </sheetData>
      <sheetData sheetId="6">
        <row r="8"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1">
          <cell r="G11">
            <v>64207.742399999996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Z11">
            <v>0</v>
          </cell>
          <cell r="AA11">
            <v>0</v>
          </cell>
          <cell r="AB11">
            <v>134848.44689999998</v>
          </cell>
          <cell r="AC11">
            <v>36108.5694</v>
          </cell>
          <cell r="AD11">
            <v>0</v>
          </cell>
          <cell r="AE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Z14">
            <v>0</v>
          </cell>
          <cell r="AA14">
            <v>0</v>
          </cell>
          <cell r="AB14">
            <v>9093.9178499999998</v>
          </cell>
          <cell r="AC14">
            <v>25025.295449999998</v>
          </cell>
          <cell r="AD14">
            <v>0</v>
          </cell>
          <cell r="AE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7">
          <cell r="G17">
            <v>129.93</v>
          </cell>
          <cell r="H17">
            <v>78.053849999999997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>
            <v>15440.369999999999</v>
          </cell>
          <cell r="R17">
            <v>78.053849999999997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275.3451</v>
          </cell>
          <cell r="AA17">
            <v>358.76655</v>
          </cell>
          <cell r="AB17">
            <v>0</v>
          </cell>
          <cell r="AC17">
            <v>0</v>
          </cell>
          <cell r="AD17">
            <v>234.64079999999998</v>
          </cell>
          <cell r="AE17">
            <v>0</v>
          </cell>
        </row>
        <row r="18">
          <cell r="G18">
            <v>33405.524400000002</v>
          </cell>
          <cell r="H18">
            <v>1604.38536</v>
          </cell>
          <cell r="I18">
            <v>432.99707999999998</v>
          </cell>
          <cell r="J18">
            <v>305.3295</v>
          </cell>
          <cell r="K18">
            <v>168.10892999999999</v>
          </cell>
          <cell r="L18">
            <v>80.344199999999987</v>
          </cell>
          <cell r="M18">
            <v>280.02</v>
          </cell>
          <cell r="N18">
            <v>0</v>
          </cell>
          <cell r="Q18">
            <v>299107.67099999997</v>
          </cell>
          <cell r="R18">
            <v>1604.38536</v>
          </cell>
          <cell r="S18">
            <v>432.99707999999998</v>
          </cell>
          <cell r="T18">
            <v>305.3295</v>
          </cell>
          <cell r="U18">
            <v>168.10892999999999</v>
          </cell>
          <cell r="V18">
            <v>80.344199999999987</v>
          </cell>
          <cell r="W18">
            <v>280.02</v>
          </cell>
          <cell r="Z18">
            <v>1644.26667</v>
          </cell>
          <cell r="AA18">
            <v>18342.80703</v>
          </cell>
          <cell r="AB18">
            <v>1845.9779999999998</v>
          </cell>
          <cell r="AC18">
            <v>2128.6043399999999</v>
          </cell>
          <cell r="AD18">
            <v>1125.8958</v>
          </cell>
          <cell r="AE18">
            <v>0</v>
          </cell>
        </row>
        <row r="19">
          <cell r="G19">
            <v>8819.0144999999993</v>
          </cell>
          <cell r="H19">
            <v>423.56255999999996</v>
          </cell>
          <cell r="I19">
            <v>114.31277999999999</v>
          </cell>
          <cell r="J19">
            <v>80.559599999999989</v>
          </cell>
          <cell r="K19">
            <v>44.372399999999999</v>
          </cell>
          <cell r="L19">
            <v>20.893799999999999</v>
          </cell>
          <cell r="M19">
            <v>72.805199999999985</v>
          </cell>
          <cell r="N19">
            <v>0</v>
          </cell>
          <cell r="Q19">
            <v>78964.562999999995</v>
          </cell>
          <cell r="R19">
            <v>423.56255999999996</v>
          </cell>
          <cell r="S19">
            <v>114.31277999999999</v>
          </cell>
          <cell r="T19">
            <v>80.559599999999989</v>
          </cell>
          <cell r="U19">
            <v>44.372399999999999</v>
          </cell>
          <cell r="V19">
            <v>20.893799999999999</v>
          </cell>
          <cell r="W19">
            <v>72.805199999999985</v>
          </cell>
          <cell r="Z19">
            <v>462.03299999999996</v>
          </cell>
          <cell r="AA19">
            <v>4824.16302</v>
          </cell>
          <cell r="AB19">
            <v>542.70029999999997</v>
          </cell>
          <cell r="AC19">
            <v>559.82459999999992</v>
          </cell>
          <cell r="AD19">
            <v>297.23045999999999</v>
          </cell>
          <cell r="AE19">
            <v>0</v>
          </cell>
        </row>
        <row r="20">
          <cell r="G20">
            <v>1911.48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Q20">
            <v>151504.68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Z20">
            <v>461.80500000000001</v>
          </cell>
          <cell r="AA20">
            <v>38702.594400000002</v>
          </cell>
          <cell r="AB20">
            <v>15.401999999999999</v>
          </cell>
          <cell r="AC20">
            <v>195.6054</v>
          </cell>
          <cell r="AD20">
            <v>39.984000000000002</v>
          </cell>
          <cell r="AE20">
            <v>0</v>
          </cell>
        </row>
        <row r="21">
          <cell r="G21">
            <v>1280685.2467499999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G31">
            <v>91371.51939999999</v>
          </cell>
          <cell r="H31">
            <v>9019.8037999999997</v>
          </cell>
          <cell r="I31">
            <v>3467.6998999999996</v>
          </cell>
          <cell r="J31">
            <v>1462.1480999999999</v>
          </cell>
          <cell r="K31">
            <v>671.19499999999994</v>
          </cell>
          <cell r="L31">
            <v>138.7841</v>
          </cell>
          <cell r="M31">
            <v>304.94450000000001</v>
          </cell>
          <cell r="N31">
            <v>0</v>
          </cell>
          <cell r="Q31">
            <v>264858.83199999999</v>
          </cell>
          <cell r="R31">
            <v>9019.8037999999997</v>
          </cell>
          <cell r="S31">
            <v>3467.6998999999996</v>
          </cell>
          <cell r="T31">
            <v>1462.1480999999999</v>
          </cell>
          <cell r="U31">
            <v>671.19499999999994</v>
          </cell>
          <cell r="V31">
            <v>138.7841</v>
          </cell>
          <cell r="W31">
            <v>304.94450000000001</v>
          </cell>
          <cell r="Z31">
            <v>2168.3086600000001</v>
          </cell>
          <cell r="AA31">
            <v>22304.528609999998</v>
          </cell>
          <cell r="AB31">
            <v>1063.6590999999999</v>
          </cell>
          <cell r="AC31">
            <v>1595.5837799999999</v>
          </cell>
          <cell r="AD31">
            <v>2154.53595</v>
          </cell>
          <cell r="AE31">
            <v>0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8"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G41">
            <v>31868.127199999995</v>
          </cell>
          <cell r="H41">
            <v>228.84049999999999</v>
          </cell>
          <cell r="I41">
            <v>76.843900000000005</v>
          </cell>
          <cell r="J41">
            <v>31.186784999999997</v>
          </cell>
          <cell r="K41">
            <v>333.58920000000001</v>
          </cell>
          <cell r="L41">
            <v>23.253999999999998</v>
          </cell>
          <cell r="M41">
            <v>35.916859999999993</v>
          </cell>
          <cell r="N41">
            <v>0</v>
          </cell>
          <cell r="Q41">
            <v>51098.984369999998</v>
          </cell>
          <cell r="R41">
            <v>228.84049999999999</v>
          </cell>
          <cell r="S41">
            <v>76.843900000000005</v>
          </cell>
          <cell r="T41">
            <v>31.186784999999997</v>
          </cell>
          <cell r="U41">
            <v>333.58920000000001</v>
          </cell>
          <cell r="V41">
            <v>23.253999999999998</v>
          </cell>
          <cell r="W41">
            <v>35.916859999999993</v>
          </cell>
          <cell r="Z41">
            <v>349.44420000000002</v>
          </cell>
          <cell r="AA41">
            <v>716.01179999999988</v>
          </cell>
          <cell r="AB41">
            <v>144.49189999999999</v>
          </cell>
          <cell r="AC41">
            <v>189.85834</v>
          </cell>
          <cell r="AD41">
            <v>62.225589999999997</v>
          </cell>
          <cell r="AE41">
            <v>0</v>
          </cell>
        </row>
        <row r="42">
          <cell r="G42">
            <v>2325.6113999999998</v>
          </cell>
          <cell r="H42">
            <v>72.256519999999995</v>
          </cell>
          <cell r="I42">
            <v>15.537899999999999</v>
          </cell>
          <cell r="J42">
            <v>10.950519999999999</v>
          </cell>
          <cell r="K42">
            <v>5.1793000000000005</v>
          </cell>
          <cell r="L42">
            <v>7.0819000000000001</v>
          </cell>
          <cell r="M42">
            <v>14.0581</v>
          </cell>
          <cell r="N42">
            <v>0</v>
          </cell>
          <cell r="Q42">
            <v>29129.271079999999</v>
          </cell>
          <cell r="R42">
            <v>72.256519999999995</v>
          </cell>
          <cell r="S42">
            <v>15.537899999999999</v>
          </cell>
          <cell r="T42">
            <v>10.950519999999999</v>
          </cell>
          <cell r="U42">
            <v>5.1793000000000005</v>
          </cell>
          <cell r="V42">
            <v>7.0819000000000001</v>
          </cell>
          <cell r="W42">
            <v>14.0581</v>
          </cell>
          <cell r="Z42">
            <v>655.79450999999995</v>
          </cell>
          <cell r="AA42">
            <v>1747.0095999999999</v>
          </cell>
          <cell r="AB42">
            <v>85.405599999999993</v>
          </cell>
          <cell r="AC42">
            <v>38.16827</v>
          </cell>
          <cell r="AD42">
            <v>127.43191999999999</v>
          </cell>
          <cell r="AE42">
            <v>0</v>
          </cell>
        </row>
        <row r="44">
          <cell r="G44">
            <v>0</v>
          </cell>
          <cell r="Q44">
            <v>0</v>
          </cell>
          <cell r="Z44">
            <v>0</v>
          </cell>
        </row>
        <row r="47">
          <cell r="G47">
            <v>3247.38933</v>
          </cell>
          <cell r="H47">
            <v>553.03901531999998</v>
          </cell>
          <cell r="I47">
            <v>240.73236534</v>
          </cell>
          <cell r="J47">
            <v>63.326625</v>
          </cell>
          <cell r="K47">
            <v>52.383784200000001</v>
          </cell>
          <cell r="L47">
            <v>7.9740886199999998</v>
          </cell>
          <cell r="M47">
            <v>18.03035667</v>
          </cell>
          <cell r="N47">
            <v>0</v>
          </cell>
          <cell r="Q47">
            <v>3159.1373454</v>
          </cell>
          <cell r="R47">
            <v>553.03901531999998</v>
          </cell>
          <cell r="S47">
            <v>240.73236534</v>
          </cell>
          <cell r="T47">
            <v>63.326625</v>
          </cell>
          <cell r="U47">
            <v>52.383784200000001</v>
          </cell>
          <cell r="V47">
            <v>7.9740886199999998</v>
          </cell>
          <cell r="W47">
            <v>18.03035667</v>
          </cell>
          <cell r="Z47">
            <v>81.878793059999992</v>
          </cell>
          <cell r="AA47">
            <v>492.66087798000001</v>
          </cell>
          <cell r="AB47">
            <v>144.21245658000001</v>
          </cell>
          <cell r="AC47">
            <v>51.704922779999997</v>
          </cell>
          <cell r="AD47">
            <v>43.497792179999998</v>
          </cell>
          <cell r="AE47">
            <v>0</v>
          </cell>
        </row>
      </sheetData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6 ФСТ"/>
      <sheetName val="2006 год"/>
      <sheetName val="Индексы"/>
      <sheetName val="Прогноз среднего 2007"/>
      <sheetName val="Прогноз КГРТ 2007"/>
      <sheetName val="П1.16"/>
      <sheetName val="П1.15"/>
    </sheetNames>
    <sheetDataSet>
      <sheetData sheetId="0">
        <row r="8">
          <cell r="G8">
            <v>2128587.5</v>
          </cell>
        </row>
        <row r="9">
          <cell r="G9">
            <v>3587.9</v>
          </cell>
        </row>
        <row r="11">
          <cell r="G11">
            <v>60288.959999999999</v>
          </cell>
          <cell r="AB11">
            <v>126618.26</v>
          </cell>
          <cell r="AC11">
            <v>33904.76</v>
          </cell>
        </row>
        <row r="12">
          <cell r="G12">
            <v>54.4</v>
          </cell>
          <cell r="AB12">
            <v>143.94</v>
          </cell>
          <cell r="AC12">
            <v>31.51</v>
          </cell>
        </row>
        <row r="14">
          <cell r="AB14">
            <v>8538.89</v>
          </cell>
          <cell r="AC14">
            <v>23497.93</v>
          </cell>
        </row>
        <row r="15">
          <cell r="AB15">
            <v>8.02</v>
          </cell>
          <cell r="AC15">
            <v>22.07</v>
          </cell>
        </row>
        <row r="17">
          <cell r="G17">
            <v>122</v>
          </cell>
          <cell r="H17">
            <v>73.290000000000006</v>
          </cell>
          <cell r="Q17">
            <v>14498</v>
          </cell>
          <cell r="R17">
            <v>1235.46</v>
          </cell>
          <cell r="S17">
            <v>194</v>
          </cell>
          <cell r="T17">
            <v>40</v>
          </cell>
          <cell r="U17">
            <v>178.4</v>
          </cell>
          <cell r="V17">
            <v>87.9</v>
          </cell>
          <cell r="Z17">
            <v>258.54000000000002</v>
          </cell>
          <cell r="AA17">
            <v>336.87</v>
          </cell>
          <cell r="AD17">
            <v>220.32</v>
          </cell>
        </row>
        <row r="18">
          <cell r="G18">
            <v>31017.200000000001</v>
          </cell>
          <cell r="H18">
            <v>1489.68</v>
          </cell>
          <cell r="I18">
            <v>402.04</v>
          </cell>
          <cell r="J18">
            <v>283.5</v>
          </cell>
          <cell r="K18">
            <v>156.09</v>
          </cell>
          <cell r="L18">
            <v>74.599999999999994</v>
          </cell>
          <cell r="M18">
            <v>260</v>
          </cell>
          <cell r="Q18">
            <v>277723</v>
          </cell>
          <cell r="R18">
            <v>25733.19</v>
          </cell>
          <cell r="S18">
            <v>12707.13</v>
          </cell>
          <cell r="T18">
            <v>5102.8</v>
          </cell>
          <cell r="U18">
            <v>2694.78</v>
          </cell>
          <cell r="V18">
            <v>1309.95</v>
          </cell>
          <cell r="W18">
            <v>1041.2</v>
          </cell>
          <cell r="Z18">
            <v>1526.71</v>
          </cell>
          <cell r="AA18">
            <v>17031.39</v>
          </cell>
          <cell r="AB18">
            <v>1714</v>
          </cell>
          <cell r="AC18">
            <v>1976.42</v>
          </cell>
          <cell r="AD18">
            <v>1045.4000000000001</v>
          </cell>
        </row>
        <row r="19">
          <cell r="G19">
            <v>8188.5</v>
          </cell>
          <cell r="H19">
            <v>393.28</v>
          </cell>
          <cell r="I19">
            <v>106.14</v>
          </cell>
          <cell r="J19">
            <v>74.8</v>
          </cell>
          <cell r="K19">
            <v>41.2</v>
          </cell>
          <cell r="L19">
            <v>19.399999999999999</v>
          </cell>
          <cell r="M19">
            <v>67.599999999999994</v>
          </cell>
          <cell r="Q19">
            <v>73319</v>
          </cell>
          <cell r="R19">
            <v>6793.56</v>
          </cell>
          <cell r="S19">
            <v>3354.68</v>
          </cell>
          <cell r="T19">
            <v>1347.18</v>
          </cell>
          <cell r="U19">
            <v>711.43</v>
          </cell>
          <cell r="V19">
            <v>345.92</v>
          </cell>
          <cell r="W19">
            <v>345.92</v>
          </cell>
          <cell r="Z19">
            <v>429</v>
          </cell>
          <cell r="AA19">
            <v>4479.26</v>
          </cell>
          <cell r="AB19">
            <v>503.9</v>
          </cell>
          <cell r="AC19">
            <v>519.79999999999995</v>
          </cell>
          <cell r="AD19">
            <v>275.98</v>
          </cell>
        </row>
        <row r="20">
          <cell r="G20">
            <v>1874</v>
          </cell>
          <cell r="Q20">
            <v>148534</v>
          </cell>
          <cell r="R20">
            <v>14790.77</v>
          </cell>
          <cell r="S20">
            <v>2380.4</v>
          </cell>
          <cell r="T20">
            <v>1348</v>
          </cell>
          <cell r="U20">
            <v>244.7</v>
          </cell>
          <cell r="V20">
            <v>80.599999999999994</v>
          </cell>
          <cell r="W20">
            <v>188.3</v>
          </cell>
          <cell r="Z20">
            <v>452.75</v>
          </cell>
          <cell r="AA20">
            <v>37943.72</v>
          </cell>
          <cell r="AB20">
            <v>15.1</v>
          </cell>
          <cell r="AC20">
            <v>191.77</v>
          </cell>
          <cell r="AD20">
            <v>39.200000000000003</v>
          </cell>
        </row>
        <row r="21">
          <cell r="G21">
            <v>1211622.75</v>
          </cell>
        </row>
        <row r="25">
          <cell r="G25">
            <v>156147.6</v>
          </cell>
          <cell r="Q25">
            <v>0</v>
          </cell>
        </row>
        <row r="27">
          <cell r="G27">
            <v>9635.6</v>
          </cell>
          <cell r="Q27">
            <v>344921.9</v>
          </cell>
        </row>
        <row r="30">
          <cell r="G30">
            <v>1862.1</v>
          </cell>
          <cell r="Q30">
            <v>0</v>
          </cell>
        </row>
        <row r="31">
          <cell r="G31">
            <v>86444.2</v>
          </cell>
          <cell r="H31">
            <v>8533.4</v>
          </cell>
          <cell r="I31">
            <v>3280.7</v>
          </cell>
          <cell r="J31">
            <v>1383.3</v>
          </cell>
          <cell r="K31">
            <v>635</v>
          </cell>
          <cell r="L31">
            <v>131.30000000000001</v>
          </cell>
          <cell r="M31">
            <v>288.5</v>
          </cell>
          <cell r="Q31">
            <v>250576</v>
          </cell>
          <cell r="R31">
            <v>59356.6</v>
          </cell>
          <cell r="S31">
            <v>9960.85</v>
          </cell>
          <cell r="T31">
            <v>3654.7</v>
          </cell>
          <cell r="U31">
            <v>2125.16</v>
          </cell>
          <cell r="V31">
            <v>804.61</v>
          </cell>
          <cell r="W31">
            <v>1322.8</v>
          </cell>
          <cell r="Z31">
            <v>2051.38</v>
          </cell>
          <cell r="AA31">
            <v>21101.73</v>
          </cell>
          <cell r="AB31">
            <v>1006.3</v>
          </cell>
          <cell r="AC31">
            <v>1509.54</v>
          </cell>
          <cell r="AD31">
            <v>2038.35</v>
          </cell>
        </row>
        <row r="34">
          <cell r="G34">
            <v>6005</v>
          </cell>
          <cell r="Q34">
            <v>0</v>
          </cell>
        </row>
        <row r="35">
          <cell r="G35">
            <v>4235.8999999999996</v>
          </cell>
          <cell r="Q35">
            <v>0</v>
          </cell>
        </row>
        <row r="38">
          <cell r="G38">
            <v>3109.2</v>
          </cell>
          <cell r="Q38">
            <v>26149</v>
          </cell>
          <cell r="R38">
            <v>3150</v>
          </cell>
          <cell r="Z38">
            <v>1541.63</v>
          </cell>
          <cell r="AB38">
            <v>106.514</v>
          </cell>
          <cell r="AD38">
            <v>293.14</v>
          </cell>
        </row>
        <row r="40">
          <cell r="G40">
            <v>0</v>
          </cell>
          <cell r="Q40">
            <v>0</v>
          </cell>
        </row>
        <row r="41">
          <cell r="G41">
            <v>30149.599999999999</v>
          </cell>
          <cell r="H41">
            <v>216.5</v>
          </cell>
          <cell r="I41">
            <v>72.7</v>
          </cell>
          <cell r="J41">
            <v>29.504999999999999</v>
          </cell>
          <cell r="K41">
            <v>315.60000000000002</v>
          </cell>
          <cell r="L41">
            <v>22</v>
          </cell>
          <cell r="M41">
            <v>33.979999999999997</v>
          </cell>
          <cell r="Q41">
            <v>48343.41</v>
          </cell>
          <cell r="R41">
            <v>19743.3</v>
          </cell>
          <cell r="S41">
            <v>2363.25</v>
          </cell>
          <cell r="T41">
            <v>3372.06</v>
          </cell>
          <cell r="U41">
            <v>305.97000000000003</v>
          </cell>
          <cell r="V41">
            <v>410.61</v>
          </cell>
          <cell r="W41">
            <v>139.5</v>
          </cell>
          <cell r="Z41">
            <v>330.6</v>
          </cell>
          <cell r="AA41">
            <v>677.4</v>
          </cell>
          <cell r="AB41">
            <v>136.69999999999999</v>
          </cell>
          <cell r="AC41">
            <v>179.62</v>
          </cell>
          <cell r="AD41">
            <v>58.87</v>
          </cell>
        </row>
        <row r="42">
          <cell r="G42">
            <v>2200.1999999999998</v>
          </cell>
          <cell r="H42">
            <v>68.36</v>
          </cell>
          <cell r="I42">
            <v>14.7</v>
          </cell>
          <cell r="J42">
            <v>10.36</v>
          </cell>
          <cell r="K42">
            <v>4.9000000000000004</v>
          </cell>
          <cell r="L42">
            <v>6.7</v>
          </cell>
          <cell r="M42">
            <v>13.3</v>
          </cell>
          <cell r="Q42">
            <v>27558.44</v>
          </cell>
          <cell r="R42">
            <v>3253.03</v>
          </cell>
          <cell r="S42">
            <v>712.34</v>
          </cell>
          <cell r="T42">
            <v>1526.7</v>
          </cell>
          <cell r="U42">
            <v>199.9</v>
          </cell>
          <cell r="V42">
            <v>159.31</v>
          </cell>
          <cell r="W42">
            <v>171.2</v>
          </cell>
          <cell r="Z42">
            <v>620.42999999999995</v>
          </cell>
          <cell r="AA42">
            <v>1652.8</v>
          </cell>
          <cell r="AB42">
            <v>80.8</v>
          </cell>
          <cell r="AC42">
            <v>36.11</v>
          </cell>
          <cell r="AD42">
            <v>120.56</v>
          </cell>
        </row>
        <row r="44">
          <cell r="G44">
            <v>0</v>
          </cell>
          <cell r="Q44">
            <v>0</v>
          </cell>
        </row>
        <row r="47">
          <cell r="G47">
            <v>3205</v>
          </cell>
          <cell r="H47">
            <v>545.82000000000005</v>
          </cell>
          <cell r="I47">
            <v>237.59</v>
          </cell>
          <cell r="J47">
            <v>62.5</v>
          </cell>
          <cell r="K47">
            <v>51.7</v>
          </cell>
          <cell r="L47">
            <v>7.87</v>
          </cell>
          <cell r="M47">
            <v>17.795000000000002</v>
          </cell>
          <cell r="Q47">
            <v>3117.9</v>
          </cell>
          <cell r="R47">
            <v>545.82000000000005</v>
          </cell>
          <cell r="S47">
            <v>237.59</v>
          </cell>
          <cell r="T47">
            <v>62.5</v>
          </cell>
          <cell r="U47">
            <v>51.7</v>
          </cell>
          <cell r="V47">
            <v>7.87</v>
          </cell>
          <cell r="W47">
            <v>17.795000000000002</v>
          </cell>
          <cell r="Z47">
            <v>80.81</v>
          </cell>
          <cell r="AA47">
            <v>486.23</v>
          </cell>
          <cell r="AB47">
            <v>142.33000000000001</v>
          </cell>
          <cell r="AC47">
            <v>51.03</v>
          </cell>
          <cell r="AD47">
            <v>42.93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6 ФСТ"/>
      <sheetName val="2006 год"/>
      <sheetName val="Индексы"/>
      <sheetName val="Прогноз среднего 2007"/>
      <sheetName val="Прогноз КГРТ 2007"/>
      <sheetName val="П1.16"/>
      <sheetName val="П1.15"/>
    </sheetNames>
    <sheetDataSet>
      <sheetData sheetId="0">
        <row r="8">
          <cell r="G8">
            <v>2128587.5</v>
          </cell>
        </row>
        <row r="9">
          <cell r="G9">
            <v>3587.9</v>
          </cell>
        </row>
        <row r="11">
          <cell r="G11">
            <v>60288.959999999999</v>
          </cell>
          <cell r="AB11">
            <v>126618.26</v>
          </cell>
          <cell r="AC11">
            <v>33904.76</v>
          </cell>
        </row>
        <row r="12">
          <cell r="G12">
            <v>54.4</v>
          </cell>
          <cell r="AB12">
            <v>143.94</v>
          </cell>
          <cell r="AC12">
            <v>31.51</v>
          </cell>
        </row>
        <row r="14">
          <cell r="AB14">
            <v>8538.89</v>
          </cell>
          <cell r="AC14">
            <v>23497.93</v>
          </cell>
        </row>
        <row r="15">
          <cell r="AB15">
            <v>8.02</v>
          </cell>
          <cell r="AC15">
            <v>22.07</v>
          </cell>
        </row>
        <row r="17">
          <cell r="G17">
            <v>122</v>
          </cell>
          <cell r="H17">
            <v>73.290000000000006</v>
          </cell>
          <cell r="Q17">
            <v>14498</v>
          </cell>
          <cell r="R17">
            <v>1235.46</v>
          </cell>
          <cell r="S17">
            <v>194</v>
          </cell>
          <cell r="T17">
            <v>40</v>
          </cell>
          <cell r="U17">
            <v>178.4</v>
          </cell>
          <cell r="V17">
            <v>87.9</v>
          </cell>
          <cell r="Z17">
            <v>258.54000000000002</v>
          </cell>
          <cell r="AA17">
            <v>336.87</v>
          </cell>
          <cell r="AD17">
            <v>220.32</v>
          </cell>
        </row>
        <row r="18">
          <cell r="G18">
            <v>31017.200000000001</v>
          </cell>
          <cell r="H18">
            <v>1489.68</v>
          </cell>
          <cell r="I18">
            <v>402.04</v>
          </cell>
          <cell r="J18">
            <v>283.5</v>
          </cell>
          <cell r="K18">
            <v>156.09</v>
          </cell>
          <cell r="L18">
            <v>74.599999999999994</v>
          </cell>
          <cell r="M18">
            <v>260</v>
          </cell>
          <cell r="Q18">
            <v>277723</v>
          </cell>
          <cell r="R18">
            <v>25733.19</v>
          </cell>
          <cell r="S18">
            <v>12707.13</v>
          </cell>
          <cell r="T18">
            <v>5102.8</v>
          </cell>
          <cell r="U18">
            <v>2694.78</v>
          </cell>
          <cell r="V18">
            <v>1309.95</v>
          </cell>
          <cell r="W18">
            <v>1041.2</v>
          </cell>
          <cell r="Z18">
            <v>1526.71</v>
          </cell>
          <cell r="AA18">
            <v>17031.39</v>
          </cell>
          <cell r="AB18">
            <v>1714</v>
          </cell>
          <cell r="AC18">
            <v>1976.42</v>
          </cell>
          <cell r="AD18">
            <v>1045.4000000000001</v>
          </cell>
        </row>
        <row r="19">
          <cell r="G19">
            <v>8188.5</v>
          </cell>
          <cell r="H19">
            <v>393.28</v>
          </cell>
          <cell r="I19">
            <v>106.14</v>
          </cell>
          <cell r="J19">
            <v>74.8</v>
          </cell>
          <cell r="K19">
            <v>41.2</v>
          </cell>
          <cell r="L19">
            <v>19.399999999999999</v>
          </cell>
          <cell r="M19">
            <v>67.599999999999994</v>
          </cell>
          <cell r="Q19">
            <v>73319</v>
          </cell>
          <cell r="R19">
            <v>6793.56</v>
          </cell>
          <cell r="S19">
            <v>3354.68</v>
          </cell>
          <cell r="T19">
            <v>1347.18</v>
          </cell>
          <cell r="U19">
            <v>711.43</v>
          </cell>
          <cell r="V19">
            <v>345.92</v>
          </cell>
          <cell r="W19">
            <v>345.92</v>
          </cell>
          <cell r="Z19">
            <v>429</v>
          </cell>
          <cell r="AA19">
            <v>4479.26</v>
          </cell>
          <cell r="AB19">
            <v>503.9</v>
          </cell>
          <cell r="AC19">
            <v>519.79999999999995</v>
          </cell>
          <cell r="AD19">
            <v>275.98</v>
          </cell>
        </row>
        <row r="20">
          <cell r="G20">
            <v>1874</v>
          </cell>
          <cell r="Q20">
            <v>148534</v>
          </cell>
          <cell r="R20">
            <v>14790.77</v>
          </cell>
          <cell r="S20">
            <v>2380.4</v>
          </cell>
          <cell r="T20">
            <v>1348</v>
          </cell>
          <cell r="U20">
            <v>244.7</v>
          </cell>
          <cell r="V20">
            <v>80.599999999999994</v>
          </cell>
          <cell r="W20">
            <v>188.3</v>
          </cell>
          <cell r="Z20">
            <v>452.75</v>
          </cell>
          <cell r="AA20">
            <v>37943.72</v>
          </cell>
          <cell r="AB20">
            <v>15.1</v>
          </cell>
          <cell r="AC20">
            <v>191.77</v>
          </cell>
          <cell r="AD20">
            <v>39.200000000000003</v>
          </cell>
        </row>
        <row r="21">
          <cell r="G21">
            <v>1211622.75</v>
          </cell>
        </row>
        <row r="25">
          <cell r="G25">
            <v>156147.6</v>
          </cell>
          <cell r="Q25">
            <v>0</v>
          </cell>
        </row>
        <row r="27">
          <cell r="G27">
            <v>9635.6</v>
          </cell>
          <cell r="Q27">
            <v>344921.9</v>
          </cell>
        </row>
        <row r="30">
          <cell r="G30">
            <v>1862.1</v>
          </cell>
          <cell r="Q30">
            <v>0</v>
          </cell>
        </row>
        <row r="31">
          <cell r="G31">
            <v>86444.2</v>
          </cell>
          <cell r="H31">
            <v>8533.4</v>
          </cell>
          <cell r="I31">
            <v>3280.7</v>
          </cell>
          <cell r="J31">
            <v>1383.3</v>
          </cell>
          <cell r="K31">
            <v>635</v>
          </cell>
          <cell r="L31">
            <v>131.30000000000001</v>
          </cell>
          <cell r="M31">
            <v>288.5</v>
          </cell>
          <cell r="Q31">
            <v>250576</v>
          </cell>
          <cell r="R31">
            <v>59356.6</v>
          </cell>
          <cell r="S31">
            <v>9960.85</v>
          </cell>
          <cell r="T31">
            <v>3654.7</v>
          </cell>
          <cell r="U31">
            <v>2125.16</v>
          </cell>
          <cell r="V31">
            <v>804.61</v>
          </cell>
          <cell r="W31">
            <v>1322.8</v>
          </cell>
          <cell r="Z31">
            <v>2051.38</v>
          </cell>
          <cell r="AA31">
            <v>21101.73</v>
          </cell>
          <cell r="AB31">
            <v>1006.3</v>
          </cell>
          <cell r="AC31">
            <v>1509.54</v>
          </cell>
          <cell r="AD31">
            <v>2038.35</v>
          </cell>
        </row>
        <row r="34">
          <cell r="G34">
            <v>6005</v>
          </cell>
          <cell r="Q34">
            <v>0</v>
          </cell>
        </row>
        <row r="35">
          <cell r="G35">
            <v>4235.8999999999996</v>
          </cell>
          <cell r="Q35">
            <v>0</v>
          </cell>
        </row>
        <row r="38">
          <cell r="G38">
            <v>3109.2</v>
          </cell>
          <cell r="Q38">
            <v>26149</v>
          </cell>
          <cell r="R38">
            <v>3150</v>
          </cell>
          <cell r="Z38">
            <v>1541.63</v>
          </cell>
          <cell r="AB38">
            <v>106.514</v>
          </cell>
          <cell r="AD38">
            <v>293.14</v>
          </cell>
        </row>
        <row r="40">
          <cell r="G40">
            <v>0</v>
          </cell>
          <cell r="Q40">
            <v>0</v>
          </cell>
        </row>
        <row r="41">
          <cell r="G41">
            <v>30149.599999999999</v>
          </cell>
          <cell r="H41">
            <v>216.5</v>
          </cell>
          <cell r="I41">
            <v>72.7</v>
          </cell>
          <cell r="J41">
            <v>29.504999999999999</v>
          </cell>
          <cell r="K41">
            <v>315.60000000000002</v>
          </cell>
          <cell r="L41">
            <v>22</v>
          </cell>
          <cell r="M41">
            <v>33.979999999999997</v>
          </cell>
          <cell r="Q41">
            <v>48343.41</v>
          </cell>
          <cell r="R41">
            <v>19743.3</v>
          </cell>
          <cell r="S41">
            <v>2363.25</v>
          </cell>
          <cell r="T41">
            <v>3372.06</v>
          </cell>
          <cell r="U41">
            <v>305.97000000000003</v>
          </cell>
          <cell r="V41">
            <v>410.61</v>
          </cell>
          <cell r="W41">
            <v>139.5</v>
          </cell>
          <cell r="Z41">
            <v>330.6</v>
          </cell>
          <cell r="AA41">
            <v>677.4</v>
          </cell>
          <cell r="AB41">
            <v>136.69999999999999</v>
          </cell>
          <cell r="AC41">
            <v>179.62</v>
          </cell>
          <cell r="AD41">
            <v>58.87</v>
          </cell>
        </row>
        <row r="42">
          <cell r="G42">
            <v>2200.1999999999998</v>
          </cell>
          <cell r="H42">
            <v>68.36</v>
          </cell>
          <cell r="I42">
            <v>14.7</v>
          </cell>
          <cell r="J42">
            <v>10.36</v>
          </cell>
          <cell r="K42">
            <v>4.9000000000000004</v>
          </cell>
          <cell r="L42">
            <v>6.7</v>
          </cell>
          <cell r="M42">
            <v>13.3</v>
          </cell>
          <cell r="Q42">
            <v>27558.44</v>
          </cell>
          <cell r="R42">
            <v>3253.03</v>
          </cell>
          <cell r="S42">
            <v>712.34</v>
          </cell>
          <cell r="T42">
            <v>1526.7</v>
          </cell>
          <cell r="U42">
            <v>199.9</v>
          </cell>
          <cell r="V42">
            <v>159.31</v>
          </cell>
          <cell r="W42">
            <v>171.2</v>
          </cell>
          <cell r="Z42">
            <v>620.42999999999995</v>
          </cell>
          <cell r="AA42">
            <v>1652.8</v>
          </cell>
          <cell r="AB42">
            <v>80.8</v>
          </cell>
          <cell r="AC42">
            <v>36.11</v>
          </cell>
          <cell r="AD42">
            <v>120.56</v>
          </cell>
        </row>
        <row r="44">
          <cell r="G44">
            <v>0</v>
          </cell>
          <cell r="Q44">
            <v>0</v>
          </cell>
        </row>
        <row r="47">
          <cell r="G47">
            <v>3205</v>
          </cell>
          <cell r="H47">
            <v>545.82000000000005</v>
          </cell>
          <cell r="I47">
            <v>237.59</v>
          </cell>
          <cell r="J47">
            <v>62.5</v>
          </cell>
          <cell r="K47">
            <v>51.7</v>
          </cell>
          <cell r="L47">
            <v>7.87</v>
          </cell>
          <cell r="M47">
            <v>17.795000000000002</v>
          </cell>
          <cell r="Q47">
            <v>3117.9</v>
          </cell>
          <cell r="R47">
            <v>545.82000000000005</v>
          </cell>
          <cell r="S47">
            <v>237.59</v>
          </cell>
          <cell r="T47">
            <v>62.5</v>
          </cell>
          <cell r="U47">
            <v>51.7</v>
          </cell>
          <cell r="V47">
            <v>7.87</v>
          </cell>
          <cell r="W47">
            <v>17.795000000000002</v>
          </cell>
          <cell r="Z47">
            <v>80.81</v>
          </cell>
          <cell r="AA47">
            <v>486.23</v>
          </cell>
          <cell r="AB47">
            <v>142.33000000000001</v>
          </cell>
          <cell r="AC47">
            <v>51.03</v>
          </cell>
          <cell r="AD47">
            <v>42.93</v>
          </cell>
        </row>
      </sheetData>
      <sheetData sheetId="1"/>
      <sheetData sheetId="2"/>
      <sheetData sheetId="3"/>
      <sheetData sheetId="4"/>
      <sheetData sheetId="5"/>
      <sheetData sheetId="6">
        <row r="36">
          <cell r="L36">
            <v>845916.21542595443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2002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="89" zoomScaleNormal="89" workbookViewId="0">
      <selection activeCell="B2" sqref="B2:D2"/>
    </sheetView>
  </sheetViews>
  <sheetFormatPr defaultRowHeight="12.75"/>
  <cols>
    <col min="1" max="1" width="5.7109375" style="1" customWidth="1"/>
    <col min="2" max="2" width="62.140625" style="1" customWidth="1"/>
    <col min="3" max="3" width="11.28515625" style="1" customWidth="1"/>
    <col min="4" max="8" width="10.85546875" style="1" customWidth="1"/>
    <col min="9" max="16384" width="9.140625" style="1"/>
  </cols>
  <sheetData>
    <row r="1" spans="1:9" ht="15">
      <c r="A1" s="189"/>
      <c r="B1" s="188"/>
      <c r="C1" s="188"/>
      <c r="D1" s="188"/>
      <c r="E1" s="188"/>
      <c r="F1" s="188"/>
      <c r="G1" s="3"/>
    </row>
    <row r="2" spans="1:9" ht="18">
      <c r="A2" s="8"/>
      <c r="B2" s="187" t="s">
        <v>74</v>
      </c>
      <c r="C2" s="187"/>
      <c r="D2" s="187"/>
      <c r="E2" s="184"/>
      <c r="F2" s="184"/>
      <c r="G2" s="3"/>
    </row>
    <row r="3" spans="1:9" ht="18">
      <c r="A3" s="8"/>
      <c r="B3" s="186"/>
      <c r="C3" s="186"/>
      <c r="D3" s="186"/>
      <c r="E3" s="186"/>
      <c r="F3" s="186"/>
      <c r="G3" s="3"/>
    </row>
    <row r="4" spans="1:9" ht="18">
      <c r="A4" s="185"/>
      <c r="B4" s="184" t="s">
        <v>73</v>
      </c>
      <c r="C4" s="184"/>
      <c r="D4" s="184"/>
      <c r="E4" s="184"/>
      <c r="F4" s="184"/>
      <c r="G4" s="3"/>
    </row>
    <row r="5" spans="1:9" ht="13.5" customHeight="1" thickBot="1">
      <c r="A5" s="183"/>
      <c r="B5" s="144"/>
      <c r="C5" s="144"/>
      <c r="D5" s="144"/>
      <c r="E5" s="144"/>
      <c r="F5" s="144"/>
      <c r="G5" s="3"/>
    </row>
    <row r="6" spans="1:9" ht="17.25" customHeight="1" thickBot="1">
      <c r="A6" s="182" t="s">
        <v>72</v>
      </c>
      <c r="B6" s="181"/>
      <c r="C6" s="110"/>
      <c r="D6" s="109"/>
      <c r="E6" s="180"/>
      <c r="F6" s="180"/>
      <c r="G6" s="3"/>
    </row>
    <row r="7" spans="1:9" ht="26.25" thickBot="1">
      <c r="A7" s="179"/>
      <c r="B7" s="178"/>
      <c r="C7" s="38" t="s">
        <v>6</v>
      </c>
      <c r="D7" s="177" t="s">
        <v>71</v>
      </c>
      <c r="E7" s="176"/>
      <c r="F7" s="176">
        <v>2014</v>
      </c>
      <c r="G7" s="175">
        <v>2015</v>
      </c>
      <c r="H7" s="175">
        <v>2016</v>
      </c>
      <c r="I7" s="47"/>
    </row>
    <row r="8" spans="1:9" ht="21" customHeight="1">
      <c r="A8" s="174" t="s">
        <v>70</v>
      </c>
      <c r="B8" s="173"/>
      <c r="C8" s="172" t="s">
        <v>64</v>
      </c>
      <c r="D8" s="171">
        <v>5.5E-2</v>
      </c>
      <c r="E8" s="170">
        <v>5.5E-2</v>
      </c>
      <c r="F8" s="170">
        <v>0.05</v>
      </c>
      <c r="G8" s="169">
        <v>0.05</v>
      </c>
      <c r="H8" s="169">
        <v>0.05</v>
      </c>
      <c r="I8" s="47"/>
    </row>
    <row r="9" spans="1:9" ht="21.75" customHeight="1">
      <c r="A9" s="162" t="s">
        <v>69</v>
      </c>
      <c r="B9" s="161"/>
      <c r="C9" s="160" t="s">
        <v>64</v>
      </c>
      <c r="D9" s="168">
        <v>0.01</v>
      </c>
      <c r="E9" s="167">
        <v>0.01</v>
      </c>
      <c r="F9" s="167">
        <v>0.01</v>
      </c>
      <c r="G9" s="166">
        <v>0.01</v>
      </c>
      <c r="H9" s="166">
        <v>0.01</v>
      </c>
      <c r="I9" s="47"/>
    </row>
    <row r="10" spans="1:9" ht="22.5" customHeight="1">
      <c r="A10" s="162" t="s">
        <v>68</v>
      </c>
      <c r="B10" s="161"/>
      <c r="C10" s="160" t="s">
        <v>67</v>
      </c>
      <c r="D10" s="165">
        <v>1502.1073999999999</v>
      </c>
      <c r="E10" s="164"/>
      <c r="F10" s="164"/>
      <c r="G10" s="163"/>
      <c r="H10" s="163"/>
      <c r="I10" s="47"/>
    </row>
    <row r="11" spans="1:9" ht="18.75" customHeight="1">
      <c r="A11" s="162" t="s">
        <v>66</v>
      </c>
      <c r="B11" s="161"/>
      <c r="C11" s="160" t="s">
        <v>64</v>
      </c>
      <c r="D11" s="159">
        <v>5.7762520421384675E-2</v>
      </c>
      <c r="E11" s="158">
        <f>IF(D10=0,0,(E10-D10)/D10)</f>
        <v>-1</v>
      </c>
      <c r="F11" s="158">
        <f>IF(E10=0,0,(F10-E10)/E10)</f>
        <v>0</v>
      </c>
      <c r="G11" s="157">
        <f>IF(F10=0,0,(G10-F10)/F10)</f>
        <v>0</v>
      </c>
      <c r="H11" s="157">
        <f>IF(G10=0,0,(H10-G10)/G10)</f>
        <v>0</v>
      </c>
      <c r="I11" s="47"/>
    </row>
    <row r="12" spans="1:9" ht="30" customHeight="1" thickBot="1">
      <c r="A12" s="156" t="s">
        <v>65</v>
      </c>
      <c r="B12" s="155"/>
      <c r="C12" s="154" t="s">
        <v>64</v>
      </c>
      <c r="D12" s="153">
        <v>0.75</v>
      </c>
      <c r="E12" s="152">
        <v>0.75</v>
      </c>
      <c r="F12" s="152">
        <v>0.75</v>
      </c>
      <c r="G12" s="151">
        <v>0.75</v>
      </c>
      <c r="H12" s="151">
        <v>0.75</v>
      </c>
      <c r="I12" s="47"/>
    </row>
    <row r="13" spans="1:9" ht="18.75" customHeight="1" thickBot="1">
      <c r="A13" s="150" t="s">
        <v>63</v>
      </c>
      <c r="B13" s="149"/>
      <c r="C13" s="148"/>
      <c r="D13" s="147">
        <f>(1+D8)*(1-D9)*(1+D11*D12)</f>
        <v>1.0896975483405862</v>
      </c>
      <c r="E13" s="146">
        <f>(1+E8)*(1-E9)*(1+E11*E12)</f>
        <v>0.26111249999999997</v>
      </c>
      <c r="F13" s="146">
        <f>(1+F8)*(1-F9)*(1+F11*F12)</f>
        <v>1.0395000000000001</v>
      </c>
      <c r="G13" s="145">
        <f>(1+G8)*(1-G9)*(1+G11*G12)</f>
        <v>1.0395000000000001</v>
      </c>
      <c r="H13" s="145">
        <f>(1+H8)*(1-H9)*(1+H11*H12)</f>
        <v>1.0395000000000001</v>
      </c>
      <c r="I13" s="47"/>
    </row>
    <row r="14" spans="1:9" ht="13.5" thickBot="1">
      <c r="A14" s="144"/>
      <c r="B14" s="144"/>
      <c r="C14" s="144"/>
      <c r="D14" s="143"/>
      <c r="E14" s="142"/>
      <c r="F14" s="142"/>
      <c r="G14" s="14"/>
      <c r="H14" s="13"/>
    </row>
    <row r="15" spans="1:9" ht="18.75" thickBot="1">
      <c r="A15" s="112" t="s">
        <v>62</v>
      </c>
      <c r="B15" s="141"/>
      <c r="C15" s="141"/>
      <c r="D15" s="141"/>
      <c r="E15" s="140"/>
      <c r="F15" s="140"/>
      <c r="G15" s="14"/>
      <c r="H15" s="13"/>
    </row>
    <row r="16" spans="1:9" ht="26.25" thickBot="1">
      <c r="A16" s="40" t="s">
        <v>8</v>
      </c>
      <c r="B16" s="39" t="s">
        <v>7</v>
      </c>
      <c r="C16" s="38" t="s">
        <v>6</v>
      </c>
      <c r="D16" s="37" t="str">
        <f>D7</f>
        <v>2014г.</v>
      </c>
      <c r="E16" s="36">
        <f>E7</f>
        <v>0</v>
      </c>
      <c r="F16" s="36">
        <f>F7</f>
        <v>2014</v>
      </c>
      <c r="G16" s="35">
        <f>G7</f>
        <v>2015</v>
      </c>
      <c r="H16" s="35">
        <f>H7</f>
        <v>2016</v>
      </c>
    </row>
    <row r="17" spans="1:9" ht="18" customHeight="1">
      <c r="A17" s="139" t="s">
        <v>61</v>
      </c>
      <c r="B17" s="138" t="s">
        <v>60</v>
      </c>
      <c r="C17" s="137" t="s">
        <v>0</v>
      </c>
      <c r="D17" s="136">
        <v>3186.6</v>
      </c>
      <c r="E17" s="129">
        <f>E18+E19</f>
        <v>832.06109249999986</v>
      </c>
      <c r="F17" s="129">
        <f>F18+F19</f>
        <v>864.92750565375002</v>
      </c>
      <c r="G17" s="128">
        <f>G18+G19</f>
        <v>899.0921421270732</v>
      </c>
      <c r="H17" s="128">
        <f>H18+H19</f>
        <v>934.60628174109274</v>
      </c>
    </row>
    <row r="18" spans="1:9" ht="26.25" customHeight="1">
      <c r="A18" s="132" t="s">
        <v>59</v>
      </c>
      <c r="B18" s="131" t="s">
        <v>58</v>
      </c>
      <c r="C18" s="79" t="s">
        <v>0</v>
      </c>
      <c r="D18" s="135">
        <v>2825.83</v>
      </c>
      <c r="E18" s="129">
        <f>D18*E13</f>
        <v>737.85953587499989</v>
      </c>
      <c r="F18" s="129">
        <f>E18*F13</f>
        <v>767.00498754206251</v>
      </c>
      <c r="G18" s="128">
        <f>F18*G13</f>
        <v>797.30168454997408</v>
      </c>
      <c r="H18" s="128">
        <f>G18*H13</f>
        <v>828.79510108969816</v>
      </c>
    </row>
    <row r="19" spans="1:9" ht="36.75" customHeight="1">
      <c r="A19" s="132" t="s">
        <v>57</v>
      </c>
      <c r="B19" s="131" t="s">
        <v>56</v>
      </c>
      <c r="C19" s="79" t="s">
        <v>0</v>
      </c>
      <c r="D19" s="135">
        <v>360.77</v>
      </c>
      <c r="E19" s="129">
        <f>D19*E13</f>
        <v>94.201556624999981</v>
      </c>
      <c r="F19" s="129">
        <f>E19*F13</f>
        <v>97.922518111687495</v>
      </c>
      <c r="G19" s="128">
        <f>F19*G13</f>
        <v>101.79045757709916</v>
      </c>
      <c r="H19" s="128">
        <f>G19*H13</f>
        <v>105.81118065139459</v>
      </c>
    </row>
    <row r="20" spans="1:9" ht="18" customHeight="1">
      <c r="A20" s="132" t="s">
        <v>55</v>
      </c>
      <c r="B20" s="131" t="s">
        <v>54</v>
      </c>
      <c r="C20" s="79" t="s">
        <v>0</v>
      </c>
      <c r="D20" s="133">
        <v>5672.6086692401286</v>
      </c>
      <c r="E20" s="129">
        <f>D20*E13</f>
        <v>1481.1890311469629</v>
      </c>
      <c r="F20" s="129">
        <f>E20*F13</f>
        <v>1539.6959978772679</v>
      </c>
      <c r="G20" s="128">
        <f>F20*G13</f>
        <v>1600.5139897934203</v>
      </c>
      <c r="H20" s="128">
        <f>G20*H13</f>
        <v>1663.7342923902604</v>
      </c>
    </row>
    <row r="21" spans="1:9" ht="18" customHeight="1">
      <c r="A21" s="132" t="s">
        <v>53</v>
      </c>
      <c r="B21" s="131" t="s">
        <v>52</v>
      </c>
      <c r="C21" s="79" t="s">
        <v>0</v>
      </c>
      <c r="D21" s="130">
        <v>538.33056271088822</v>
      </c>
      <c r="E21" s="129">
        <f>D21*E13</f>
        <v>140.56483905584679</v>
      </c>
      <c r="F21" s="129">
        <f>E21*F13</f>
        <v>146.11715019855276</v>
      </c>
      <c r="G21" s="128">
        <f>F21*G13</f>
        <v>151.88877763139561</v>
      </c>
      <c r="H21" s="128">
        <f>G21*H13</f>
        <v>157.88838434783574</v>
      </c>
    </row>
    <row r="22" spans="1:9" ht="18" customHeight="1">
      <c r="A22" s="132" t="s">
        <v>51</v>
      </c>
      <c r="B22" s="134" t="s">
        <v>50</v>
      </c>
      <c r="C22" s="79" t="s">
        <v>0</v>
      </c>
      <c r="D22" s="133">
        <v>0</v>
      </c>
      <c r="E22" s="129"/>
      <c r="F22" s="129"/>
      <c r="G22" s="128"/>
      <c r="H22" s="128"/>
    </row>
    <row r="23" spans="1:9" ht="18" customHeight="1">
      <c r="A23" s="132" t="s">
        <v>49</v>
      </c>
      <c r="B23" s="131" t="s">
        <v>48</v>
      </c>
      <c r="C23" s="79" t="s">
        <v>0</v>
      </c>
      <c r="D23" s="130">
        <v>48.05</v>
      </c>
      <c r="E23" s="129">
        <f>D23*E13</f>
        <v>12.546455624999998</v>
      </c>
      <c r="F23" s="129">
        <f>E23*F13</f>
        <v>13.0420406221875</v>
      </c>
      <c r="G23" s="128">
        <f>F23*G13</f>
        <v>13.557201226763906</v>
      </c>
      <c r="H23" s="128">
        <f>G23*H13</f>
        <v>14.092710675221081</v>
      </c>
    </row>
    <row r="24" spans="1:9" ht="9.75" customHeight="1" thickBot="1">
      <c r="A24" s="127"/>
      <c r="B24" s="126"/>
      <c r="C24" s="125"/>
      <c r="D24" s="124"/>
      <c r="E24" s="123"/>
      <c r="F24" s="123"/>
      <c r="G24" s="122"/>
      <c r="H24" s="122"/>
    </row>
    <row r="25" spans="1:9" ht="23.25" customHeight="1" thickBot="1">
      <c r="A25" s="121"/>
      <c r="B25" s="120" t="s">
        <v>47</v>
      </c>
      <c r="C25" s="119" t="s">
        <v>0</v>
      </c>
      <c r="D25" s="118">
        <f>D17+D20+D21+D22+D23</f>
        <v>9445.5892319510149</v>
      </c>
      <c r="E25" s="117">
        <f>E17+E20+E21+E22+E23</f>
        <v>2466.3614183278091</v>
      </c>
      <c r="F25" s="117">
        <f>F17+F20+F21+F22+F23</f>
        <v>2563.782694351758</v>
      </c>
      <c r="G25" s="116">
        <f>G17+G20+G21+G22+G23</f>
        <v>2665.0521107786531</v>
      </c>
      <c r="H25" s="116">
        <f>H17+H20+H21+H22+H23</f>
        <v>2770.3216691544098</v>
      </c>
    </row>
    <row r="26" spans="1:9" ht="13.5" thickBot="1">
      <c r="A26" s="115"/>
      <c r="B26" s="114"/>
      <c r="C26" s="114"/>
      <c r="D26" s="114"/>
      <c r="E26" s="113"/>
      <c r="F26" s="113"/>
      <c r="G26" s="14"/>
      <c r="H26" s="13"/>
    </row>
    <row r="27" spans="1:9" ht="18.75" thickBot="1">
      <c r="A27" s="112" t="s">
        <v>46</v>
      </c>
      <c r="B27" s="111"/>
      <c r="C27" s="110"/>
      <c r="D27" s="109"/>
      <c r="E27" s="108"/>
      <c r="F27" s="108"/>
      <c r="G27" s="107"/>
      <c r="H27" s="106"/>
      <c r="I27" s="47"/>
    </row>
    <row r="28" spans="1:9" ht="26.25" thickBot="1">
      <c r="A28" s="105" t="s">
        <v>8</v>
      </c>
      <c r="B28" s="38" t="s">
        <v>7</v>
      </c>
      <c r="C28" s="38" t="s">
        <v>6</v>
      </c>
      <c r="D28" s="37" t="str">
        <f>D7</f>
        <v>2014г.</v>
      </c>
      <c r="E28" s="104">
        <f>E7</f>
        <v>0</v>
      </c>
      <c r="F28" s="104">
        <f>F7</f>
        <v>2014</v>
      </c>
      <c r="G28" s="103">
        <f>G7</f>
        <v>2015</v>
      </c>
      <c r="H28" s="103">
        <f>H7</f>
        <v>2016</v>
      </c>
      <c r="I28" s="47"/>
    </row>
    <row r="29" spans="1:9">
      <c r="A29" s="102" t="s">
        <v>45</v>
      </c>
      <c r="B29" s="101" t="s">
        <v>44</v>
      </c>
      <c r="C29" s="100" t="s">
        <v>0</v>
      </c>
      <c r="D29" s="99">
        <v>0</v>
      </c>
      <c r="E29" s="91">
        <v>0</v>
      </c>
      <c r="F29" s="91">
        <v>0</v>
      </c>
      <c r="G29" s="90">
        <v>0</v>
      </c>
      <c r="H29" s="90">
        <v>0</v>
      </c>
      <c r="I29" s="47"/>
    </row>
    <row r="30" spans="1:9">
      <c r="A30" s="94" t="s">
        <v>43</v>
      </c>
      <c r="B30" s="97" t="s">
        <v>42</v>
      </c>
      <c r="C30" s="98" t="s">
        <v>0</v>
      </c>
      <c r="D30" s="92">
        <v>9699.44</v>
      </c>
      <c r="E30" s="91"/>
      <c r="F30" s="91"/>
      <c r="G30" s="90"/>
      <c r="H30" s="90"/>
      <c r="I30" s="47"/>
    </row>
    <row r="31" spans="1:9">
      <c r="A31" s="94" t="s">
        <v>41</v>
      </c>
      <c r="B31" s="97" t="s">
        <v>40</v>
      </c>
      <c r="C31" s="98" t="s">
        <v>0</v>
      </c>
      <c r="D31" s="92">
        <v>39.31</v>
      </c>
      <c r="E31" s="91"/>
      <c r="F31" s="91"/>
      <c r="G31" s="90"/>
      <c r="H31" s="90"/>
      <c r="I31" s="47"/>
    </row>
    <row r="32" spans="1:9">
      <c r="A32" s="81" t="s">
        <v>39</v>
      </c>
      <c r="B32" s="97" t="s">
        <v>38</v>
      </c>
      <c r="C32" s="79" t="s">
        <v>0</v>
      </c>
      <c r="D32" s="82">
        <v>1724.4730354489991</v>
      </c>
      <c r="E32" s="85"/>
      <c r="F32" s="85"/>
      <c r="G32" s="84"/>
      <c r="H32" s="84"/>
      <c r="I32" s="47"/>
    </row>
    <row r="33" spans="1:9">
      <c r="A33" s="94" t="s">
        <v>37</v>
      </c>
      <c r="B33" s="96" t="s">
        <v>36</v>
      </c>
      <c r="C33" s="79" t="s">
        <v>0</v>
      </c>
      <c r="D33" s="95">
        <v>1657.2</v>
      </c>
      <c r="E33" s="91"/>
      <c r="F33" s="91"/>
      <c r="G33" s="90"/>
      <c r="H33" s="90"/>
      <c r="I33" s="47"/>
    </row>
    <row r="34" spans="1:9">
      <c r="A34" s="94" t="s">
        <v>35</v>
      </c>
      <c r="B34" s="93" t="s">
        <v>34</v>
      </c>
      <c r="C34" s="79" t="s">
        <v>0</v>
      </c>
      <c r="D34" s="95"/>
      <c r="E34" s="91"/>
      <c r="F34" s="91"/>
      <c r="G34" s="90"/>
      <c r="H34" s="90"/>
      <c r="I34" s="47"/>
    </row>
    <row r="35" spans="1:9">
      <c r="A35" s="94" t="s">
        <v>33</v>
      </c>
      <c r="B35" s="93" t="s">
        <v>32</v>
      </c>
      <c r="C35" s="79" t="s">
        <v>0</v>
      </c>
      <c r="D35" s="92">
        <v>77.709999999999994</v>
      </c>
      <c r="E35" s="91"/>
      <c r="F35" s="91"/>
      <c r="G35" s="90"/>
      <c r="H35" s="90"/>
      <c r="I35" s="47"/>
    </row>
    <row r="36" spans="1:9">
      <c r="A36" s="94" t="s">
        <v>31</v>
      </c>
      <c r="B36" s="93" t="s">
        <v>30</v>
      </c>
      <c r="C36" s="79" t="s">
        <v>0</v>
      </c>
      <c r="D36" s="92">
        <v>3.12</v>
      </c>
      <c r="E36" s="91"/>
      <c r="F36" s="91"/>
      <c r="G36" s="90"/>
      <c r="H36" s="90"/>
      <c r="I36" s="47"/>
    </row>
    <row r="37" spans="1:9">
      <c r="A37" s="94" t="s">
        <v>29</v>
      </c>
      <c r="B37" s="93" t="s">
        <v>28</v>
      </c>
      <c r="C37" s="79" t="s">
        <v>0</v>
      </c>
      <c r="D37" s="92">
        <v>311.72000000000003</v>
      </c>
      <c r="E37" s="91"/>
      <c r="F37" s="91"/>
      <c r="G37" s="90"/>
      <c r="H37" s="90"/>
      <c r="I37" s="47"/>
    </row>
    <row r="38" spans="1:9">
      <c r="A38" s="94" t="s">
        <v>27</v>
      </c>
      <c r="B38" s="93" t="s">
        <v>26</v>
      </c>
      <c r="C38" s="79" t="s">
        <v>0</v>
      </c>
      <c r="D38" s="92">
        <v>1134.9000000000001</v>
      </c>
      <c r="E38" s="91"/>
      <c r="F38" s="91"/>
      <c r="G38" s="90"/>
      <c r="H38" s="90"/>
      <c r="I38" s="47"/>
    </row>
    <row r="39" spans="1:9">
      <c r="A39" s="94" t="s">
        <v>25</v>
      </c>
      <c r="B39" s="93" t="s">
        <v>24</v>
      </c>
      <c r="C39" s="79" t="s">
        <v>0</v>
      </c>
      <c r="D39" s="92">
        <v>129.75</v>
      </c>
      <c r="E39" s="91"/>
      <c r="F39" s="91"/>
      <c r="G39" s="90"/>
      <c r="H39" s="90"/>
      <c r="I39" s="47"/>
    </row>
    <row r="40" spans="1:9">
      <c r="A40" s="89"/>
      <c r="B40" s="88"/>
      <c r="C40" s="73"/>
      <c r="D40" s="87"/>
      <c r="E40" s="71"/>
      <c r="F40" s="71"/>
      <c r="G40" s="70"/>
      <c r="H40" s="70"/>
      <c r="I40" s="47"/>
    </row>
    <row r="41" spans="1:9">
      <c r="A41" s="81" t="s">
        <v>23</v>
      </c>
      <c r="B41" s="80" t="s">
        <v>22</v>
      </c>
      <c r="C41" s="79" t="s">
        <v>0</v>
      </c>
      <c r="D41" s="86">
        <v>6.0100000000000007</v>
      </c>
      <c r="E41" s="85"/>
      <c r="F41" s="85"/>
      <c r="G41" s="84"/>
      <c r="H41" s="84"/>
      <c r="I41" s="47"/>
    </row>
    <row r="42" spans="1:9">
      <c r="A42" s="81" t="s">
        <v>21</v>
      </c>
      <c r="B42" s="83" t="s">
        <v>20</v>
      </c>
      <c r="C42" s="79" t="s">
        <v>0</v>
      </c>
      <c r="D42" s="82">
        <v>0</v>
      </c>
      <c r="E42" s="77"/>
      <c r="F42" s="77"/>
      <c r="G42" s="76"/>
      <c r="H42" s="76"/>
      <c r="I42" s="47"/>
    </row>
    <row r="43" spans="1:9">
      <c r="A43" s="81" t="s">
        <v>19</v>
      </c>
      <c r="B43" s="83" t="s">
        <v>18</v>
      </c>
      <c r="C43" s="79" t="s">
        <v>0</v>
      </c>
      <c r="D43" s="82">
        <v>0</v>
      </c>
      <c r="E43" s="77"/>
      <c r="F43" s="77"/>
      <c r="G43" s="76"/>
      <c r="H43" s="76"/>
      <c r="I43" s="47"/>
    </row>
    <row r="44" spans="1:9">
      <c r="A44" s="81" t="s">
        <v>17</v>
      </c>
      <c r="B44" s="83" t="s">
        <v>16</v>
      </c>
      <c r="C44" s="79" t="s">
        <v>0</v>
      </c>
      <c r="D44" s="82">
        <v>6.0100000000000007</v>
      </c>
      <c r="E44" s="77"/>
      <c r="F44" s="77"/>
      <c r="G44" s="76"/>
      <c r="H44" s="76"/>
      <c r="I44" s="47"/>
    </row>
    <row r="45" spans="1:9">
      <c r="A45" s="81" t="s">
        <v>15</v>
      </c>
      <c r="B45" s="80" t="s">
        <v>14</v>
      </c>
      <c r="C45" s="79" t="s">
        <v>0</v>
      </c>
      <c r="D45" s="78">
        <v>134.58264067772205</v>
      </c>
      <c r="E45" s="77"/>
      <c r="F45" s="77"/>
      <c r="G45" s="76"/>
      <c r="H45" s="76"/>
      <c r="I45" s="47"/>
    </row>
    <row r="46" spans="1:9">
      <c r="A46" s="75"/>
      <c r="B46" s="74"/>
      <c r="C46" s="73"/>
      <c r="D46" s="72"/>
      <c r="E46" s="71"/>
      <c r="F46" s="71"/>
      <c r="G46" s="70"/>
      <c r="H46" s="70"/>
      <c r="I46" s="47"/>
    </row>
    <row r="47" spans="1:9" ht="13.5" thickBot="1">
      <c r="A47" s="69" t="s">
        <v>13</v>
      </c>
      <c r="B47" s="68" t="s">
        <v>12</v>
      </c>
      <c r="C47" s="20" t="s">
        <v>0</v>
      </c>
      <c r="D47" s="67">
        <v>3874.24</v>
      </c>
      <c r="E47" s="66">
        <v>0</v>
      </c>
      <c r="F47" s="66">
        <v>0</v>
      </c>
      <c r="G47" s="65">
        <v>0</v>
      </c>
      <c r="H47" s="65">
        <v>0</v>
      </c>
      <c r="I47" s="47"/>
    </row>
    <row r="48" spans="1:9" ht="21" customHeight="1" thickBot="1">
      <c r="A48" s="64"/>
      <c r="B48" s="63" t="s">
        <v>11</v>
      </c>
      <c r="C48" s="62" t="s">
        <v>0</v>
      </c>
      <c r="D48" s="61">
        <f>D29+D30+D31+D32+D33+D41+D45+D47</f>
        <v>17135.255676126719</v>
      </c>
      <c r="E48" s="60">
        <f>E29+E30+E32+E33+E41+E45+E47</f>
        <v>0</v>
      </c>
      <c r="F48" s="60">
        <f>F29+F30+F32+F33+F41+F45+F47</f>
        <v>0</v>
      </c>
      <c r="G48" s="59">
        <f>G29+G30+G32+G33+G41+G45+G47</f>
        <v>0</v>
      </c>
      <c r="H48" s="59">
        <f>H29+H30+H32+H33+H41+H45+H47</f>
        <v>0</v>
      </c>
      <c r="I48" s="47"/>
    </row>
    <row r="49" spans="1:9" ht="13.5" thickBot="1">
      <c r="A49" s="58"/>
      <c r="B49" s="57"/>
      <c r="C49" s="57"/>
      <c r="D49" s="56"/>
      <c r="E49" s="55"/>
      <c r="F49" s="55"/>
      <c r="G49" s="54"/>
      <c r="H49" s="54"/>
      <c r="I49" s="47"/>
    </row>
    <row r="50" spans="1:9" ht="33.75" thickBot="1">
      <c r="A50" s="53" t="s">
        <v>10</v>
      </c>
      <c r="B50" s="52"/>
      <c r="C50" s="51" t="s">
        <v>0</v>
      </c>
      <c r="D50" s="50">
        <f>D25+D48</f>
        <v>26580.844908077735</v>
      </c>
      <c r="E50" s="49">
        <f>E25+E48</f>
        <v>2466.3614183278091</v>
      </c>
      <c r="F50" s="49">
        <f>F25+F48</f>
        <v>2563.782694351758</v>
      </c>
      <c r="G50" s="48">
        <f>G25+G48</f>
        <v>2665.0521107786531</v>
      </c>
      <c r="H50" s="48">
        <f>H25+H48</f>
        <v>2770.3216691544098</v>
      </c>
      <c r="I50" s="47"/>
    </row>
    <row r="51" spans="1:9">
      <c r="A51" s="3"/>
      <c r="B51" s="3"/>
      <c r="C51" s="3"/>
      <c r="D51" s="3"/>
      <c r="E51" s="3"/>
      <c r="F51" s="3"/>
      <c r="G51" s="14"/>
      <c r="H51" s="13"/>
    </row>
    <row r="52" spans="1:9" ht="15">
      <c r="A52" s="46"/>
      <c r="B52" s="6"/>
      <c r="C52" s="6"/>
      <c r="D52" s="8"/>
      <c r="E52" s="8"/>
      <c r="F52" s="8"/>
      <c r="G52" s="14"/>
      <c r="H52" s="13"/>
    </row>
    <row r="53" spans="1:9" ht="15" customHeight="1">
      <c r="A53" s="45" t="s">
        <v>9</v>
      </c>
      <c r="B53" s="45"/>
      <c r="C53" s="45"/>
      <c r="D53" s="45"/>
      <c r="E53" s="44"/>
      <c r="F53" s="44"/>
      <c r="G53" s="14"/>
      <c r="H53" s="13"/>
    </row>
    <row r="54" spans="1:9" ht="13.5" thickBot="1">
      <c r="A54" s="43"/>
      <c r="B54" s="42"/>
      <c r="C54" s="42"/>
      <c r="D54" s="41"/>
      <c r="E54" s="8"/>
      <c r="F54" s="8"/>
      <c r="G54" s="14"/>
      <c r="H54" s="13"/>
    </row>
    <row r="55" spans="1:9" ht="26.25" thickBot="1">
      <c r="A55" s="40" t="s">
        <v>8</v>
      </c>
      <c r="B55" s="39" t="s">
        <v>7</v>
      </c>
      <c r="C55" s="38" t="s">
        <v>6</v>
      </c>
      <c r="D55" s="37" t="str">
        <f>D7</f>
        <v>2014г.</v>
      </c>
      <c r="E55" s="36">
        <f>E7</f>
        <v>0</v>
      </c>
      <c r="F55" s="36">
        <f>F7</f>
        <v>2014</v>
      </c>
      <c r="G55" s="35">
        <f>G7</f>
        <v>2015</v>
      </c>
      <c r="H55" s="35">
        <f>H7</f>
        <v>2016</v>
      </c>
    </row>
    <row r="56" spans="1:9" ht="29.25" thickBot="1">
      <c r="A56" s="34">
        <v>1</v>
      </c>
      <c r="B56" s="33" t="s">
        <v>5</v>
      </c>
      <c r="C56" s="32" t="s">
        <v>4</v>
      </c>
      <c r="D56" s="31">
        <v>1.81</v>
      </c>
      <c r="E56" s="30">
        <f>D56*1.1</f>
        <v>1.9910000000000003</v>
      </c>
      <c r="F56" s="30">
        <f>E56*1.1</f>
        <v>2.1901000000000006</v>
      </c>
      <c r="G56" s="29">
        <f>F56*1.1</f>
        <v>2.409110000000001</v>
      </c>
      <c r="H56" s="29">
        <f>G56*1.1</f>
        <v>2.6500210000000011</v>
      </c>
    </row>
    <row r="57" spans="1:9" ht="29.25" thickBot="1">
      <c r="A57" s="28">
        <v>2</v>
      </c>
      <c r="B57" s="27" t="s">
        <v>3</v>
      </c>
      <c r="C57" s="26" t="s">
        <v>2</v>
      </c>
      <c r="D57" s="25">
        <v>5252.0649872003542</v>
      </c>
      <c r="E57" s="24">
        <f>D57</f>
        <v>5252.0649872003542</v>
      </c>
      <c r="F57" s="24">
        <f>E57</f>
        <v>5252.0649872003542</v>
      </c>
      <c r="G57" s="23">
        <f>F57</f>
        <v>5252.0649872003542</v>
      </c>
      <c r="H57" s="23">
        <f>G57</f>
        <v>5252.0649872003542</v>
      </c>
    </row>
    <row r="58" spans="1:9" ht="16.5" thickBot="1">
      <c r="A58" s="22">
        <v>3</v>
      </c>
      <c r="B58" s="21" t="s">
        <v>1</v>
      </c>
      <c r="C58" s="20" t="s">
        <v>0</v>
      </c>
      <c r="D58" s="19">
        <f>D56*D57</f>
        <v>9506.2376268326407</v>
      </c>
      <c r="E58" s="18">
        <f>E56*E57</f>
        <v>10456.861389515907</v>
      </c>
      <c r="F58" s="18">
        <f>F56*F57</f>
        <v>11502.547528467499</v>
      </c>
      <c r="G58" s="17">
        <f>G56*G57</f>
        <v>12652.802281314251</v>
      </c>
      <c r="H58" s="17">
        <f>H56*H57</f>
        <v>13918.082509445676</v>
      </c>
    </row>
    <row r="59" spans="1:9">
      <c r="A59" s="12"/>
      <c r="B59" s="16"/>
      <c r="C59" s="15"/>
      <c r="D59" s="8"/>
      <c r="E59" s="8"/>
      <c r="F59" s="8"/>
      <c r="G59" s="14"/>
      <c r="H59" s="13"/>
    </row>
    <row r="60" spans="1:9" ht="15">
      <c r="A60" s="12"/>
      <c r="B60" s="9"/>
      <c r="C60" s="9"/>
      <c r="D60" s="8"/>
      <c r="E60" s="11"/>
      <c r="F60" s="10"/>
      <c r="G60" s="3"/>
    </row>
    <row r="61" spans="1:9" ht="15">
      <c r="A61" s="6"/>
      <c r="B61" s="9"/>
      <c r="C61" s="9"/>
      <c r="D61" s="8"/>
      <c r="E61" s="8"/>
      <c r="F61" s="8"/>
      <c r="G61" s="7"/>
    </row>
    <row r="62" spans="1:9">
      <c r="A62" s="6"/>
      <c r="B62" s="6"/>
      <c r="C62" s="6"/>
      <c r="D62" s="3"/>
      <c r="E62" s="3"/>
      <c r="F62" s="3"/>
      <c r="G62" s="3"/>
    </row>
    <row r="63" spans="1:9">
      <c r="A63" s="6"/>
      <c r="B63" s="5"/>
      <c r="C63" s="4"/>
      <c r="D63" s="3"/>
      <c r="E63" s="3"/>
      <c r="F63" s="3"/>
      <c r="G63" s="3"/>
    </row>
    <row r="64" spans="1:9">
      <c r="A64" s="2"/>
      <c r="B64" s="2"/>
      <c r="C64" s="2"/>
    </row>
  </sheetData>
  <mergeCells count="13">
    <mergeCell ref="A7:B7"/>
    <mergeCell ref="A8:B8"/>
    <mergeCell ref="A9:B9"/>
    <mergeCell ref="B60:C60"/>
    <mergeCell ref="B61:C61"/>
    <mergeCell ref="A53:D53"/>
    <mergeCell ref="B2:D2"/>
    <mergeCell ref="A10:B10"/>
    <mergeCell ref="A11:B11"/>
    <mergeCell ref="A12:B12"/>
    <mergeCell ref="A13:B13"/>
    <mergeCell ref="A50:B50"/>
    <mergeCell ref="A6:B6"/>
  </mergeCells>
  <pageMargins left="0.78740157480314965" right="0.11811023622047245" top="0.43307086614173229" bottom="0.23622047244094491" header="0.15748031496062992" footer="0.15748031496062992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 год</vt:lpstr>
      <vt:lpstr>'2014 год'!Область_печати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vodovozov</dc:creator>
  <cp:lastModifiedBy>vodovozov</cp:lastModifiedBy>
  <dcterms:created xsi:type="dcterms:W3CDTF">2017-06-14T08:01:39Z</dcterms:created>
  <dcterms:modified xsi:type="dcterms:W3CDTF">2017-06-14T08:02:18Z</dcterms:modified>
</cp:coreProperties>
</file>