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1290" windowWidth="19440" windowHeight="6180" activeTab="0"/>
  </bookViews>
  <sheets>
    <sheet name="кот тарифы 2019 КО" sheetId="1" r:id="rId1"/>
    <sheet name="Индивид тарифы 2019 КО" sheetId="2" r:id="rId2"/>
    <sheet name="Техприсоед" sheetId="3" r:id="rId3"/>
    <sheet name="Баланс" sheetId="4" r:id="rId4"/>
    <sheet name="Форма 1.3" sheetId="5" r:id="rId5"/>
    <sheet name="норм потерь" sheetId="6" r:id="rId6"/>
    <sheet name="мероприят сниж потерь" sheetId="7" r:id="rId7"/>
    <sheet name="стоимость потерь 2018" sheetId="8" r:id="rId8"/>
    <sheet name="фактич потери" sheetId="9" r:id="rId9"/>
    <sheet name="зоны  деят-сти" sheetId="10" r:id="rId10"/>
    <sheet name="форма 1.9" sheetId="11" r:id="rId11"/>
    <sheet name="Форма 1.10" sheetId="12" r:id="rId12"/>
    <sheet name="Форма 1.11" sheetId="13" r:id="rId13"/>
    <sheet name="форма 1.12" sheetId="14" r:id="rId14"/>
    <sheet name="Условия дог-в" sheetId="15" r:id="rId15"/>
    <sheet name="форма 1.21" sheetId="16" r:id="rId16"/>
  </sheets>
  <definedNames>
    <definedName name="_ftn1" localSheetId="15">'форма 1.21'!$E$1269</definedName>
    <definedName name="_ftn2" localSheetId="15">'форма 1.21'!$E$1272</definedName>
    <definedName name="_ftn3" localSheetId="15">'форма 1.21'!$E$1273</definedName>
    <definedName name="_ftnref1" localSheetId="15">'форма 1.21'!$E$283</definedName>
    <definedName name="_ftnref2" localSheetId="15">'форма 1.21'!$E$341</definedName>
    <definedName name="_ftnref3" localSheetId="15">'форма 1.21'!$E$351</definedName>
    <definedName name="_GoBack" localSheetId="15">'форма 1.21'!$D$23</definedName>
    <definedName name="_Ref11238121" localSheetId="15">'форма 1.21'!$E$525</definedName>
    <definedName name="_Ref166241751" localSheetId="15">'форма 1.21'!$E$276</definedName>
    <definedName name="_Ref167505771" localSheetId="15">'форма 1.21'!$E$505</definedName>
    <definedName name="_Ref300322844" localSheetId="15">'форма 1.21'!$E$199</definedName>
    <definedName name="_Ref55307583" localSheetId="15">'форма 1.21'!$E$893</definedName>
    <definedName name="_Ref56229451" localSheetId="15">'форма 1.21'!$E$879</definedName>
    <definedName name="_Toc123405477" localSheetId="15">'форма 1.21'!$E$515</definedName>
    <definedName name="_Toc207777994" localSheetId="15">'форма 1.21'!$E$274</definedName>
    <definedName name="_Toc231549584" localSheetId="15">'форма 1.21'!$E$807</definedName>
    <definedName name="_Toc231549585" localSheetId="15">'форма 1.21'!$E$809</definedName>
    <definedName name="_Toc231549588" localSheetId="15">'форма 1.21'!$E$813</definedName>
    <definedName name="_Toc231549589" localSheetId="15">'форма 1.21'!$E$827</definedName>
    <definedName name="_Toc231549590" localSheetId="15">'форма 1.21'!$E$845</definedName>
    <definedName name="_Toc234868092" localSheetId="15">'форма 1.21'!$E$689</definedName>
    <definedName name="_Toc234868093" localSheetId="15">'форма 1.21'!$E$691</definedName>
    <definedName name="_Toc255978558" localSheetId="15">'форма 1.21'!$E$522</definedName>
    <definedName name="_Toc262749242" localSheetId="15">'форма 1.21'!$E$137</definedName>
    <definedName name="_Toc263060077" localSheetId="15">'форма 1.21'!$E$746</definedName>
    <definedName name="_Toc263060079" localSheetId="15">'форма 1.21'!$E$778</definedName>
    <definedName name="_Toc302468803" localSheetId="15">'форма 1.21'!$E$460</definedName>
    <definedName name="_Toc302468804" localSheetId="15">'форма 1.21'!$E$468</definedName>
    <definedName name="_Toc302468805" localSheetId="15">'форма 1.21'!$E$472</definedName>
    <definedName name="_Toc302468806" localSheetId="15">'форма 1.21'!$E$475</definedName>
    <definedName name="_Toc302468807" localSheetId="15">'форма 1.21'!$E$484</definedName>
    <definedName name="_Toc304874727" localSheetId="15">'форма 1.21'!$E$186</definedName>
    <definedName name="_Toc304874728" localSheetId="15">'форма 1.21'!$E$188</definedName>
    <definedName name="_Toc304874729" localSheetId="15">'форма 1.21'!$E$197</definedName>
    <definedName name="_Toc304874730" localSheetId="15">'форма 1.21'!$E$200</definedName>
    <definedName name="_Toc304874731" localSheetId="15">'форма 1.21'!$E$210</definedName>
    <definedName name="_Toc304874739" localSheetId="15">'форма 1.21'!$E$243</definedName>
    <definedName name="_Toc304874742" localSheetId="15">'форма 1.21'!$E$296</definedName>
    <definedName name="_Toc304874743" localSheetId="15">'форма 1.21'!$E$299</definedName>
    <definedName name="_Toc304874744" localSheetId="15">'форма 1.21'!$E$387</definedName>
    <definedName name="_Toc304874745" localSheetId="15">'форма 1.21'!$E$456</definedName>
    <definedName name="_Toc304874746" localSheetId="15">'форма 1.21'!$E$458</definedName>
    <definedName name="_Toc304874758" localSheetId="15">'форма 1.21'!$E$692</definedName>
    <definedName name="_Toc304874776" localSheetId="15">'форма 1.21'!$E$874</definedName>
    <definedName name="_Toc304874777" localSheetId="15">'форма 1.21'!$E$878</definedName>
    <definedName name="_Toc304874782" localSheetId="15">'форма 1.21'!$E$902</definedName>
    <definedName name="_Toc304874795" localSheetId="15">'форма 1.21'!$E$1009</definedName>
    <definedName name="_Toc304874797" localSheetId="15">'форма 1.21'!$E$1046</definedName>
    <definedName name="_Toc304874800" localSheetId="15">'форма 1.21'!$E$1060</definedName>
    <definedName name="_Toc304874802" localSheetId="15">'форма 1.21'!$E$1077</definedName>
    <definedName name="_Toc304874808" localSheetId="15">'форма 1.21'!$E$1175</definedName>
    <definedName name="_Toc304874809" localSheetId="15">'форма 1.21'!$E$1177</definedName>
    <definedName name="_Toc304874811" localSheetId="15">'форма 1.21'!$E$1181</definedName>
    <definedName name="_Toc304874812" localSheetId="15">'форма 1.21'!$E$1190</definedName>
    <definedName name="_Toc304874827" localSheetId="15">'форма 1.21'!$E$1211</definedName>
    <definedName name="_Toc98253999" localSheetId="15">'форма 1.21'!$E$901</definedName>
    <definedName name="OLE_LINK3" localSheetId="15">'форма 1.21'!$E$300</definedName>
    <definedName name="OLE_LINK55" localSheetId="15">'форма 1.21'!$E$277</definedName>
    <definedName name="_xlnm.Print_Area" localSheetId="13">'форма 1.12'!$A$1:$E$14</definedName>
  </definedNames>
  <calcPr fullCalcOnLoad="1"/>
</workbook>
</file>

<file path=xl/sharedStrings.xml><?xml version="1.0" encoding="utf-8"?>
<sst xmlns="http://schemas.openxmlformats.org/spreadsheetml/2006/main" count="865" uniqueCount="489">
  <si>
    <t>руб./кВт.ч</t>
  </si>
  <si>
    <t>Одноставочный тариф</t>
  </si>
  <si>
    <t>Население, проживающее в сельских населенных пунктах</t>
  </si>
  <si>
    <t>Население, проживающее в городских населенных пунктах в домах, оборудованных в установленном порядке стационарными электроплитами и (или) электроотопительными установками</t>
  </si>
  <si>
    <t>Население и приравненные к нему категории потребителей (тарифы указываются с учетом НДС)</t>
  </si>
  <si>
    <t>ставка на оплату технологического расхода (потерь) в электрических сетях</t>
  </si>
  <si>
    <t>ставка за содержание электрических сетей</t>
  </si>
  <si>
    <t>Двухставочный тариф (без НДС)</t>
  </si>
  <si>
    <t>Одноставочный тариф (без НДС)</t>
  </si>
  <si>
    <t>Прочие потребители</t>
  </si>
  <si>
    <t>НН</t>
  </si>
  <si>
    <t>СН-II</t>
  </si>
  <si>
    <t>СН-I</t>
  </si>
  <si>
    <t>ВН</t>
  </si>
  <si>
    <t>Диапазоны напряжения</t>
  </si>
  <si>
    <t>Единица измерения</t>
  </si>
  <si>
    <t>Тарифные группы потребителей электрической энергии (мощности)</t>
  </si>
  <si>
    <t>N п/п</t>
  </si>
  <si>
    <t>Величина тарифов</t>
  </si>
  <si>
    <t>Источник официального опубликования</t>
  </si>
  <si>
    <t>номер</t>
  </si>
  <si>
    <t>дата</t>
  </si>
  <si>
    <t>Реквизиты решения</t>
  </si>
  <si>
    <t>Наименование органа регулирования, принявшего решение об установлении тарифов</t>
  </si>
  <si>
    <t>Местонахождение (фактический адрес)</t>
  </si>
  <si>
    <t>4028033476</t>
  </si>
  <si>
    <t>ИНН</t>
  </si>
  <si>
    <t>ООО "Каскад-Энергосеть"</t>
  </si>
  <si>
    <t>Наименование регулируемой организации</t>
  </si>
  <si>
    <t>электрической энергии на текущий период регулирования</t>
  </si>
  <si>
    <t>Информация о единых (котловых) тарифах на услуги по передаче</t>
  </si>
  <si>
    <t>1.2</t>
  </si>
  <si>
    <t>1.1</t>
  </si>
  <si>
    <t>2.1</t>
  </si>
  <si>
    <t>3.1</t>
  </si>
  <si>
    <t>3.2</t>
  </si>
  <si>
    <t>3.3</t>
  </si>
  <si>
    <t>3.4</t>
  </si>
  <si>
    <t>3.5</t>
  </si>
  <si>
    <t>-</t>
  </si>
  <si>
    <t>248008,  г. Калуга ул. Механизаторов, 38</t>
  </si>
  <si>
    <t>Наименование сетевой организации - котлодержателя</t>
  </si>
  <si>
    <t>Двухставочный тариф</t>
  </si>
  <si>
    <t>ставка на оплату технологического расхода (потерь)</t>
  </si>
  <si>
    <t>Примечание</t>
  </si>
  <si>
    <t>Система налогообложения</t>
  </si>
  <si>
    <t>Информация об индивидуальных тарифах на услуги по передаче</t>
  </si>
  <si>
    <t>электрической энергии для взаиморасчетов между сетевыми</t>
  </si>
  <si>
    <t>организациями на текущий период регулирования</t>
  </si>
  <si>
    <t>Информация о размерах платы за технологическое присоединение</t>
  </si>
  <si>
    <t>к электрическим сетям на текущий период регулирования</t>
  </si>
  <si>
    <t>Величина тарифных ставок - руб./кВт (указать с  НДС  или без НДС)</t>
  </si>
  <si>
    <t>Величина тарифов (указать без НДС или без НДС)</t>
  </si>
  <si>
    <t>без НДС</t>
  </si>
  <si>
    <t>1</t>
  </si>
  <si>
    <t>2</t>
  </si>
  <si>
    <t>4</t>
  </si>
  <si>
    <t>5</t>
  </si>
  <si>
    <t>6</t>
  </si>
  <si>
    <t>Показатели</t>
  </si>
  <si>
    <t>Электрическая энергия</t>
  </si>
  <si>
    <t>Поступление в сеть - ВСЕГО, в том числе по уровням напряжения:</t>
  </si>
  <si>
    <t>млн. кВт.ч</t>
  </si>
  <si>
    <t>Потери в электрической сети - ВСЕГО, в том числе:</t>
  </si>
  <si>
    <t>относимые на передачу сторонним потребителям (субабонентам) - всего, в том числе по уровням напряжения:</t>
  </si>
  <si>
    <t>Относительные потери в электрической сети - ВСЕГО, в том числе:</t>
  </si>
  <si>
    <t>%</t>
  </si>
  <si>
    <t>Отпуск из сети (полезный отпуск) - ВСЕГО, в том числе:</t>
  </si>
  <si>
    <t>сторонним потребителям (субабонентам) - всего, в том числе по уровням напряжения:</t>
  </si>
  <si>
    <t>Мощность</t>
  </si>
  <si>
    <t>МВт</t>
  </si>
  <si>
    <t>Заявленная мощность - ВСЕГО, в том числе:</t>
  </si>
  <si>
    <t>сторонних потребителей (субабонентам) - всего, в том числе по уровням напряжения:</t>
  </si>
  <si>
    <t xml:space="preserve">Информация о балансе электрической энергии и мощности </t>
  </si>
  <si>
    <t>4.1</t>
  </si>
  <si>
    <t>6.1</t>
  </si>
  <si>
    <t>7.1</t>
  </si>
  <si>
    <t>8.1</t>
  </si>
  <si>
    <t>9,1</t>
  </si>
  <si>
    <t>Объем потерь, кВт.ч &lt;*&gt;</t>
  </si>
  <si>
    <t>Прогнозная цена покупки потерь электрической энергии, руб./кВт.ч &lt;**&gt;</t>
  </si>
  <si>
    <t>Затраты сетевой организации на покупку потерь в собственных сетях, тыс. руб.</t>
  </si>
  <si>
    <t>&lt;*&gt; Объем потерь указывается в соответствии с показателями долгосрочных параметров регулирования.</t>
  </si>
  <si>
    <t>&lt;**&gt; Прогнозная цена покупки потерь электрической энергии, принятая при расчете индивидуального тарифа.</t>
  </si>
  <si>
    <t>Таблица 1</t>
  </si>
  <si>
    <t>Таблица 2</t>
  </si>
  <si>
    <t>Таблица 3</t>
  </si>
  <si>
    <t xml:space="preserve">Форма 1.2. </t>
  </si>
  <si>
    <t xml:space="preserve"> Информация о затратах сетевой организации</t>
  </si>
  <si>
    <t>Форма 1.3.</t>
  </si>
  <si>
    <t>Информация об уровне нормативных потерь</t>
  </si>
  <si>
    <t>Наименование органа, принявшего решение об установлении уровня нормативных потерь электроэнергии</t>
  </si>
  <si>
    <t>Уровень нормативных потерь электроэнергии, %</t>
  </si>
  <si>
    <t>Форма 1.4</t>
  </si>
  <si>
    <t>Информация о перечне мероприятий по снижению</t>
  </si>
  <si>
    <t>Форма 1.5</t>
  </si>
  <si>
    <t>Наименование мероприятий</t>
  </si>
  <si>
    <t>Срок исполнения</t>
  </si>
  <si>
    <t>Источник финансирования</t>
  </si>
  <si>
    <t xml:space="preserve">размеров потерь в электрических сетях </t>
  </si>
  <si>
    <t xml:space="preserve">электроэнергии на текущий период регулирования </t>
  </si>
  <si>
    <t xml:space="preserve">на покупку потерь электроэнергии в собственных сетях </t>
  </si>
  <si>
    <t>Форма 1.6</t>
  </si>
  <si>
    <t>Информация о закупке сетевыми организациями</t>
  </si>
  <si>
    <t>электрической энергии для компенсации потерь в сетях</t>
  </si>
  <si>
    <t xml:space="preserve">и ее стоимости </t>
  </si>
  <si>
    <t>Объем закупок электрической энергии у гарантирующих поставщиков для компенсации потерь, кВт.ч</t>
  </si>
  <si>
    <t>Фактическая цена покупки электрической энергии для компенсации потерь, руб./кВт.ч</t>
  </si>
  <si>
    <t>Затраты сетевой организации на покупку потерь в сетях, тыс. руб.</t>
  </si>
  <si>
    <t>Информация о размере фактических потерь,</t>
  </si>
  <si>
    <t>оплачиваемых покупателями при осуществлении расчетов</t>
  </si>
  <si>
    <t xml:space="preserve">за электрическую энергию </t>
  </si>
  <si>
    <t>Форма 1.7</t>
  </si>
  <si>
    <t>Фактический объем потерь, кВт.ч</t>
  </si>
  <si>
    <t>Сумма оплаты потерь, тыс. руб.</t>
  </si>
  <si>
    <t>Информация о перечне зон деятельности сетевой</t>
  </si>
  <si>
    <t xml:space="preserve">организации </t>
  </si>
  <si>
    <t>Форма 1.8</t>
  </si>
  <si>
    <t>Номер зоны</t>
  </si>
  <si>
    <t>Наименование и описание границ зоны &lt;*&gt;</t>
  </si>
  <si>
    <t>Уровень напряжения присоединения</t>
  </si>
  <si>
    <t>&lt;*&gt;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</si>
  <si>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Информация о сводных данных об аварийных</t>
  </si>
  <si>
    <t>отключениях в электрических сетях, вызванных авариями</t>
  </si>
  <si>
    <t>или внеплановыми отключениями объектов электросетевого</t>
  </si>
  <si>
    <t>хозяйства</t>
  </si>
  <si>
    <t>Форма 1.9</t>
  </si>
  <si>
    <t>Месяц</t>
  </si>
  <si>
    <t>Зона деятельности, в которой произошло отключение</t>
  </si>
  <si>
    <t>Дата аварийного отключения объектов электросетевого хозяйства</t>
  </si>
  <si>
    <t>Причина аварии (по итогам расследования в установленном порядке)</t>
  </si>
  <si>
    <t>Мероприятия по устранению аварии</t>
  </si>
  <si>
    <t>Дата включения объектов электросетевого хозяйства в работу</t>
  </si>
  <si>
    <t>Информация об условиях, на которых</t>
  </si>
  <si>
    <t>осуществляется поставка регулируемых товаров (работ, услуг)</t>
  </si>
  <si>
    <t>и (или) об условиях договоров об осуществлении</t>
  </si>
  <si>
    <t xml:space="preserve">технологического присоединения к электрическим сетям </t>
  </si>
  <si>
    <t>Форма 1.17</t>
  </si>
  <si>
    <t>Информация об условиях, на которых осуществляется поставка регулируемых товаров (работ, услуг) и (или) об условиях договоров об осуществлении технологического присоединения к электрическим сетям</t>
  </si>
  <si>
    <t>Договоры поставки регулируемых товаров (оказания регулируемых услуг)</t>
  </si>
  <si>
    <t>Сведения о типовых формах договоров</t>
  </si>
  <si>
    <t>Договор о возмездном оказании услуг по передаче электрической энергии &lt;2&gt;</t>
  </si>
  <si>
    <t>Примерная форма договора прилагается регулируемой организацией</t>
  </si>
  <si>
    <t>Договор об осуществлении технологического присоединения к электрическим сетям &lt;3&gt;</t>
  </si>
  <si>
    <t>Формы типового договора прилагаются регулируемой организацией</t>
  </si>
  <si>
    <t>&lt;2&gt; Информация об условиях договора о возмездном оказании услуг по передаче электрической энергии раскрывается регулируемой организацией в соответствии с таблицей 5.</t>
  </si>
  <si>
    <t>&lt;3&gt; Информация об условиях договора об осуществлении технологического присоединения к электрическим сетям раскрывается регулируемой организацией в соответствии с таблицей 6.</t>
  </si>
  <si>
    <t>Информация об условиях договора о возмездном оказании услуг</t>
  </si>
  <si>
    <t>по передаче электрической энергии</t>
  </si>
  <si>
    <t>Таблица 5</t>
  </si>
  <si>
    <t>Договор о возмездном оказании услуг по передаче электрической энергии</t>
  </si>
  <si>
    <t>В соответствии с пунктом 13 Правил недискриминационного доступа к услугам по передаче электрической энергии и оказания этих услуг, утвержденных постановлением Правительства Российской Федерации от 27.12.2004 N 861 (опубликовано в изданиях: "Собрание законодательства РФ", 27.12.2004, N 52 (часть 2), ст. 5525; "Российская газета", N 7, 19.01.2005) (далее - Правила недискриминационного доступа), договор о возмездном оказании услуг по передаче электрической энергии содержит следующие существенные условия:</t>
  </si>
  <si>
    <t>а) величина максимальной мощности энергопринимающих устройств, технологически присоединенных в установленном законодательством Российской Федерации порядке к электрической сети, определенная в соответствии с пунктом 13(1) Правил недискриминационного доступа, с распределением указанной величины по каждой точке поставки;</t>
  </si>
  <si>
    <t>б) порядок определения размера обязательств потребителя услуг по оплате услуг по передаче электрической энергии в соответствии с пунктом 15(1) Правил недискриминационного доступа, включающий:</t>
  </si>
  <si>
    <t>сведения об объеме электрической энергии (мощности), используемом для определения размера обязательств, или порядок определения такого объема;</t>
  </si>
  <si>
    <t>порядок расчета стоимости услуг сетевой организации по передаче электрической энергии; &lt;*&gt;</t>
  </si>
  <si>
    <t>в) ответственность потребителя услуг и сетевой организации за состояние и обслуживание объектов электросетевого хозяйства, которая определяется балансовой принадлежностью сетевой организации и потребителя услуг (потребителя электрической энергии, в интересах которого заключается договор) и фиксируется в акте разграничения балансовой принадлежности электросетей и акте эксплуатационной ответственности сторон, являющихся приложениями к договору;</t>
  </si>
  <si>
    <t>г) сведения о приборах учета электрической энергии (мощности), установленных на дату заключения договора в отношении энергопринимающих устройств, объектов электроэнергетики и используемых для расчетов по договору, с указанием мест их установки, заводских номеров, даты предыдущей и очередной поверки, межповерочного интервала;</t>
  </si>
  <si>
    <t>д) обязанность потребителя услуг по обеспечению установки и допуску в эксплуатацию приборов учета, соответствующих установленным законодательством Российской Федерации требованиям (в отношении энергопринимающих устройств (объектов электроэнергетики), которые на дату заключения договора не оборудованы приборами учета, либо в случае если установленные приборы учета не соответствуют требованиям законодательства Российской Федерации);</t>
  </si>
  <si>
    <r>
      <t xml:space="preserve">е) обязанность потребителя услуг, энергопринимающие устройства которого подключены к системам противоаварийной и режимной автоматики, установленным в соответствии с </t>
    </r>
    <r>
      <rPr>
        <sz val="11"/>
        <color indexed="12"/>
        <rFont val="Calibri"/>
        <family val="2"/>
      </rPr>
      <t>Правилами</t>
    </r>
    <r>
      <rPr>
        <sz val="11"/>
        <color theme="1"/>
        <rFont val="Calibri"/>
        <family val="2"/>
      </rPr>
      <t xml:space="preserve">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Российской Федерации от 27.12.2004 N 861, или </t>
    </r>
    <r>
      <rPr>
        <sz val="11"/>
        <color indexed="12"/>
        <rFont val="Calibri"/>
        <family val="2"/>
      </rPr>
      <t>Правилами</t>
    </r>
    <r>
      <rPr>
        <sz val="11"/>
        <color theme="1"/>
        <rFont val="Calibri"/>
        <family val="2"/>
      </rPr>
      <t xml:space="preserve"> недискриминационного доступа, и находятся под их воздействием, по обеспечению эксплуатации принадлежащих ему на праве собственности или ином законном основании систем противоаварийной и режимной автоматики, а также по обеспечению возможности реализации такого воздействия систем противоаварийной и режимной автоматики в соответствии с требованиями субъекта оперативно-диспетчерского управления в электроэнергетике и сетевой организации.</t>
    </r>
  </si>
  <si>
    <t>В соответствии с пунктом 31(5) Правил недискриминационного доступа в договор включаются условия, соответствующие установленной документами о технологическом присоединении категории надежности энергопринимающих устройств, в отношении которых заключен договор.</t>
  </si>
  <si>
    <t>В соответствии с пунктом 31(3) Правил недискриминационного доступа приложением к договору является акт технологической и (или) аварийной брони.</t>
  </si>
  <si>
    <r>
      <t xml:space="preserve">Обязанности потребителя и сетевой организации при исполнении договора предусмотрены </t>
    </r>
    <r>
      <rPr>
        <sz val="11"/>
        <color indexed="12"/>
        <rFont val="Calibri"/>
        <family val="2"/>
      </rPr>
      <t>пунктами 14</t>
    </r>
    <r>
      <rPr>
        <sz val="11"/>
        <color theme="1"/>
        <rFont val="Calibri"/>
        <family val="2"/>
      </rPr>
      <t xml:space="preserve"> и </t>
    </r>
    <r>
      <rPr>
        <sz val="11"/>
        <color indexed="12"/>
        <rFont val="Calibri"/>
        <family val="2"/>
      </rPr>
      <t>15</t>
    </r>
    <r>
      <rPr>
        <sz val="11"/>
        <color theme="1"/>
        <rFont val="Calibri"/>
        <family val="2"/>
      </rPr>
      <t xml:space="preserve"> Правил недискриминационного доступа</t>
    </r>
  </si>
  <si>
    <t>Отключение в режимах малых и сезонных  нагрузок трансформаторов на подстанциях с двумя и более трансформаторами 20 кВ и ниже</t>
  </si>
  <si>
    <t xml:space="preserve">Проведение поверки  трехфазных электросчетчиков коммерческого учета с истекшими сроками государственной поверки </t>
  </si>
  <si>
    <t>Проведение проверки схем учета электрической энергии.</t>
  </si>
  <si>
    <t>Проведение рейдов по выявлению безучетного и бездоговорному потреблению электрической энергии у потребителей</t>
  </si>
  <si>
    <t>Анализ небалансов электроэнергии по подстанциям и составление актов  о неучтенном потреблении</t>
  </si>
  <si>
    <t>Установка контрольных измерительных комплексов учета электроэнергии на ТП-10/0,4 кВ сетевой организации</t>
  </si>
  <si>
    <t>собственные средства</t>
  </si>
  <si>
    <t>программа энергосбережения</t>
  </si>
  <si>
    <t>программа энергосбережения, собственные средства</t>
  </si>
  <si>
    <t>Информация об условиях договора об осуществлении</t>
  </si>
  <si>
    <t>технологического присоединения к электрическим сетям</t>
  </si>
  <si>
    <t>Таблица 6</t>
  </si>
  <si>
    <t>Договор об осуществлении технологического присоединения к электрическим сетям</t>
  </si>
  <si>
    <t>В соответствии с пунктом 16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утвержденных постановлением Правительства Российской Федерации от 27.12.2004 N 861 (опубликовано в изданиях: "Собрание законодательства РФ", 27.12.2004, N 52 (часть 2), ст. 5525; "Российская газета", N 7, 19.01.2005) (далее - Правила технологического присоединения), договор об осуществлении технологического присоединения к электрическим сетям содержит следующие существенные условия:</t>
  </si>
  <si>
    <t>а) перечень мероприятий по технологическому присоединению (определяется в технических условиях, являющихся неотъемлемой частью договора) и обязательства сторон по их выполнению;</t>
  </si>
  <si>
    <t>б) срок осуществления мероприятий по технологическому присоединению, который исчисляется со дня заключения договора и не может превышать:</t>
  </si>
  <si>
    <t>в случаях осуществления технологического присоединения к электрическим сетям классом напряжения до 20 кВ включительно, при этом расстояние от существующих электрических сетей необходимого класса напряжения до границ участка,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 и от сетевой организации не требуется выполнение работ по строительству (реконструкции) объектов электросетевого хозяйства, включенных (подлежащих включению) в инвестиционные программы сетевых организаций (в том числе смежных сетевых организаций), и (или) объектов по производству электрической энергии, за исключением работ по строительству объектов электросетевого хозяйства от существующих объектов электросетевого хозяйства до присоединяемых энергопринимающих устройств и (или) объектов электроэнергетики:</t>
  </si>
  <si>
    <t>15 рабочих дней (если в заявке не указан более продолжительный срок) для осуществления мероприятий по технологическому присоединению, отнесенных к обязанностям сетевой организации, - при временном технологическом присоединении;</t>
  </si>
  <si>
    <t>4 месяца - для заявителей, максимальная мощность энергопринимающих устройств которых составляет до 670 кВт включительно;</t>
  </si>
  <si>
    <t>1 год - для заявителей, максимальная мощность энергопринимающих устройств которых составляет свыше 670 кВт;</t>
  </si>
  <si>
    <t>в иных случаях:</t>
  </si>
  <si>
    <t>15 рабочих дней (если в заявке не указан более продолжительный срок) - при временном технологическом присоединении заявителей, энергопринимающие устройства которых являются передвижными и имеют максимальную мощность до 150 кВт включительно, если расстояние от энергопринимающего устройства заявителя до существующих электрических сетей необходимого класса напряжения составляет не более 300 метров;</t>
  </si>
  <si>
    <r>
      <t xml:space="preserve">6 месяцев - для заявителей, указанных в </t>
    </r>
    <r>
      <rPr>
        <sz val="11"/>
        <color indexed="12"/>
        <rFont val="Calibri"/>
        <family val="2"/>
      </rPr>
      <t>пунктах 12(1)</t>
    </r>
    <r>
      <rPr>
        <sz val="11"/>
        <color theme="1"/>
        <rFont val="Calibri"/>
        <family val="2"/>
      </rPr>
      <t xml:space="preserve">, </t>
    </r>
    <r>
      <rPr>
        <sz val="11"/>
        <color indexed="12"/>
        <rFont val="Calibri"/>
        <family val="2"/>
      </rPr>
      <t>14</t>
    </r>
    <r>
      <rPr>
        <sz val="11"/>
        <color theme="1"/>
        <rFont val="Calibri"/>
        <family val="2"/>
      </rPr>
      <t xml:space="preserve"> и </t>
    </r>
    <r>
      <rPr>
        <sz val="11"/>
        <color indexed="12"/>
        <rFont val="Calibri"/>
        <family val="2"/>
      </rPr>
      <t>34</t>
    </r>
    <r>
      <rPr>
        <sz val="11"/>
        <color theme="1"/>
        <rFont val="Calibri"/>
        <family val="2"/>
      </rPr>
      <t xml:space="preserve"> Правил технологического присоединения, если технологическое присоединение осуществляется к электрическим сетям, уровень напряжения которых составляет до 20 кВ включительно, и если расстояние от существующих электрических сетей необходимого класса напряжения до границ участка заявителя,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t>
    </r>
  </si>
  <si>
    <t>1 год - для заявителей, максимальная мощность энергопринимающих устройств которых составляет менее 670 кВт, если более короткие сроки не предусмотрены инвестиционной программой соответствующей сетевой организации или соглашением сторон;</t>
  </si>
  <si>
    <t>2 года - для заявителей, максимальная мощность энергопринимающих устройств которых составляет не менее 670 кВт, если иные сроки (но не более 4 лет) не предусмотрены инвестиционной программой соответствующей сетевой организации или соглашением сторон;</t>
  </si>
  <si>
    <t>в) положение об ответственности сторон за несоблюдение установленных договором и Правилами технологического присоединения сроков исполнения своих обязательств, в том числе:</t>
  </si>
  <si>
    <t>право заявителя в одностороннем порядке расторгнуть договор при нарушении сетевой организацией сроков технологического присоединения, указанных в договоре;</t>
  </si>
  <si>
    <t>обязанность одной из сторон договора при нарушении ею сроков осуществления мероприятий по технологическому присоединению уплатить другой стороне в течение 10 рабочих дней с даты наступления просрочки неустойку, рассчитанную как произведение 0,014 ставки рефинансирования Центрального банка Российской Федерации, установленной на дату заключения договора, и общего размера платы за технологическое присоединение по договору за каждый день просрочки;</t>
  </si>
  <si>
    <t>г) порядок разграничения балансовой принадлежности электрических сетей и эксплуатационной ответственности сторон;</t>
  </si>
  <si>
    <r>
      <t xml:space="preserve">д) размер платы за технологическое присоединение, определяемый в соответствии с законодательством Российской Федерации в сфере электроэнергетики (при осуществлении технологического присоединения по индивидуальному проекту размер платы за технологическое присоединение определяется с учетом особенностей, установленных </t>
    </r>
    <r>
      <rPr>
        <sz val="11"/>
        <color indexed="12"/>
        <rFont val="Calibri"/>
        <family val="2"/>
      </rPr>
      <t>разделом III</t>
    </r>
    <r>
      <rPr>
        <sz val="11"/>
        <color theme="1"/>
        <rFont val="Calibri"/>
        <family val="2"/>
      </rPr>
      <t xml:space="preserve"> Правил технологического присоединения); </t>
    </r>
    <r>
      <rPr>
        <sz val="11"/>
        <color indexed="12"/>
        <rFont val="Calibri"/>
        <family val="2"/>
      </rPr>
      <t>&lt;*&gt;</t>
    </r>
  </si>
  <si>
    <t>е) порядок и сроки внесения заявителем платы за технологическое присоединение &lt;**&gt;</t>
  </si>
  <si>
    <t>&lt;*&gt; Размер платы за подключение определяется в соответствии с нормативным правовым актом органа регулирования Калужской области.</t>
  </si>
  <si>
    <t>Информация о способах приобретения, стоимости</t>
  </si>
  <si>
    <t>и объемах товаров, необходимых для оказания услуг</t>
  </si>
  <si>
    <t>по передаче электроэнергии &lt;*&gt;</t>
  </si>
  <si>
    <t>Информация о способах приобретения, стоимости и объемах товаров, необходимых для оказания услуг по передаче электроэнергии</t>
  </si>
  <si>
    <t>Перечень информации</t>
  </si>
  <si>
    <t>О корпоративных правилах осуществления закупок (включая использование конкурсов, аукционов) &lt;5&gt;</t>
  </si>
  <si>
    <t>Форма 1.21</t>
  </si>
  <si>
    <t>руб./МВт мес.</t>
  </si>
  <si>
    <t>руб./МВт.ч</t>
  </si>
  <si>
    <t>ПАО "МРСК Центра и Приволжья", филиал "Калугаэнерго"</t>
  </si>
  <si>
    <t>руб./МВт. мес.</t>
  </si>
  <si>
    <t>Население и приравненные к нему категории потребителей, за исключением указанного в пунктах 1.2 и 1.3:</t>
  </si>
  <si>
    <t>1.3</t>
  </si>
  <si>
    <t>1.4</t>
  </si>
  <si>
    <t>Приравненные к населению категории потребителей, за исключением указанных в пункте 71 (1) Основ ценообразования:</t>
  </si>
  <si>
    <t>1.4.1</t>
  </si>
  <si>
    <t>Одноставочный тариф (в том числе дифференцированный по двум и по трем зонам суток)</t>
  </si>
  <si>
    <t>1.4.2</t>
  </si>
  <si>
    <t>1.4.3</t>
  </si>
  <si>
    <t>Содержащиеся за счет прихожан религиозные организации.  Гарантирующие поставщики, энергосбытовые, энергоснабжающие организации, приобретающие электрическую энергию (мощность) в целях дальнейшей продажи приравненным к населению категориям потребителей, указанным в данном пункте &lt;1&gt;.</t>
  </si>
  <si>
    <t>Юридические лица, приобретающие электрическую энергию (мощность) в целях потребления осужденными в помещениях для их содержания при условии наличия раздельного учета электрической энергии для указанных помещений. Гарантирующие поставщики, энергосбытовые, энергоснабжающие организации, приобретающие электрическую энергию (мощность) в целях дальнейшей продажи приравненным к населению категориям потребителей, указанным в данном пункте &lt;1&gt;.</t>
  </si>
  <si>
    <t>Садоводческие, огороднические или дачные некоммерческие объединения граждан - некоммерческие организации, учрежденные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 Гарантирующие поставщики, энергосбытовые, энергоснабжающие организации, приобретающие электрическую энергию (мощность) в целях дальнейшей продажи приравненным к населению категориям потребителей, указанным в данном пункте &lt;1&gt;.</t>
  </si>
  <si>
    <t>1.4.4</t>
  </si>
  <si>
    <t xml:space="preserve">Объединения граждан, приобретающих электрическую энергию (мощность) для использования в принадлежащих им хозяйственных постройках (погреба, сараи): некоммерческие объединения граждан (гаражно-строительные, гаражные кооперативы) и граждане, владеющие отдельно стоящими гаражами, приобретающие электрическую энергию (мощность) в целях потребления на коммунально-бытовые нужды и не используемую для осуществления коммерческой деятельности.
Гарантирующие поставщики, энергосбытовые, энергоснабжающие организации, приобретающие электрическую энергию (мощность) в целях дальнейшей продажи приравненным к населению категориям потребителей, указанным в данном пункте &lt;1&gt;. 
</t>
  </si>
  <si>
    <t>2019 год</t>
  </si>
  <si>
    <t>Информация о закупке сетевыми организациями электрической энергии для компенсации потерь в сетях и ее стоимости в предшествующем периоде регулирования - 2015 году</t>
  </si>
  <si>
    <t>Министерство конкурентной политики Калужской области</t>
  </si>
  <si>
    <t>Информация об индивидуальных тарифах на услуги по передаче электрической энергии для взаиморасчетов между сетевыми организациями на текущий период регулирования, 2018 год</t>
  </si>
  <si>
    <t>561-РК</t>
  </si>
  <si>
    <t>Информация о единых (котловых) тарифах на услуги по передаче электрической энергии по сетям на территории Калужской области на текущий период регулирования, 2018 год</t>
  </si>
  <si>
    <t xml:space="preserve">Сетевое издание "Сайт "Газеты Калужской области "Весть" http://www.vest-news.ru, 29.12.2017,
"Весть документы", N 5, 09.02.2018
"Весть документы", N 5, 09.02.2018
Сетевое издание "Сайт "Газеты Калужской области "Весть" http://www.vest-news.ru, 29.12.2017,
"Весть документы", N 5, 09.02.2018
"Весть документы", N 4, 05.02.2016
Сетевое издание "Сайт "Газеты Калужской области "Весть" http://www.vest-news.ru, 31.12.2015,
"Весть документы", N 4, 05.02.2016
</t>
  </si>
  <si>
    <t>1.2 и  2.2</t>
  </si>
  <si>
    <t>1.1.2 и 2.1.2</t>
  </si>
  <si>
    <t>1.1.1 и 2.1.1</t>
  </si>
  <si>
    <t>Наименование стандартизированной тарифной ставки</t>
  </si>
  <si>
    <t>Размер стандартизированной тарифной ставки для территорий, относящихся к территориям городских населенных пунктов</t>
  </si>
  <si>
    <t>Размер стандартизированной тарифной ставки для территорий, не относящихся к территориям городских населенных пунктов</t>
  </si>
  <si>
    <t>Уровень напряжения 0,4 кВ</t>
  </si>
  <si>
    <t>Уровень напряжения 6 - 10 кВ</t>
  </si>
  <si>
    <t>Уровень напряжения 35 - 110 кВ</t>
  </si>
  <si>
    <t>Информация об уровне нормативных потерь электроэнергии на текущий период регулирования, 2018 год</t>
  </si>
  <si>
    <t>Информация о балансе электрической энергии и мощности на текущий период регулирования, 2018 год</t>
  </si>
  <si>
    <t xml:space="preserve">Стандартизированные тарифные ставки для расчета платы за технологическое присоединение к электрическим сетям территориальных сетевых организаций Калужской области на покрытие расходов, связанных со строительством объектов электросетевого хозяйства </t>
  </si>
  <si>
    <t>С2 - стандартизированная тарифная ставка на покрытие расходов сетевой организации на строительство воздушных линий электропередачи, руб./км</t>
  </si>
  <si>
    <t>Строительство ВЛ на железобетонных опорах</t>
  </si>
  <si>
    <t>С3 - стандартизированная тарифная ставка на покрытие расходов сетевой организации на строительство кабельных линий электропередачи, руб./км</t>
  </si>
  <si>
    <t>2.1.1</t>
  </si>
  <si>
    <t>2.1.2</t>
  </si>
  <si>
    <r>
      <t>сечение жилы до 50 мм</t>
    </r>
    <r>
      <rPr>
        <vertAlign val="superscript"/>
        <sz val="11"/>
        <color indexed="8"/>
        <rFont val="Calibri"/>
        <family val="2"/>
      </rPr>
      <t>2</t>
    </r>
    <r>
      <rPr>
        <sz val="11"/>
        <color theme="1"/>
        <rFont val="Calibri"/>
        <family val="2"/>
      </rPr>
      <t xml:space="preserve"> (включительно)</t>
    </r>
  </si>
  <si>
    <r>
      <t>сечение жилы более 50 мм</t>
    </r>
    <r>
      <rPr>
        <vertAlign val="superscript"/>
        <sz val="11"/>
        <color indexed="8"/>
        <rFont val="Calibri"/>
        <family val="2"/>
      </rPr>
      <t>2</t>
    </r>
  </si>
  <si>
    <t>Подземная прокладка в траншее одного кабеля с алюминиевыми жилами кабелем АВБШВ</t>
  </si>
  <si>
    <t>3.1.1</t>
  </si>
  <si>
    <t>3.1.2</t>
  </si>
  <si>
    <t>Подземная прокладка в траншее одного кабеля с алюминиевыми жилами кабелем АПвП</t>
  </si>
  <si>
    <t>Подземная прокладка в траншее одного кабеля с алюминиевыми жилами кабелем АСБ</t>
  </si>
  <si>
    <t>3.2.1</t>
  </si>
  <si>
    <t>3.3.1</t>
  </si>
  <si>
    <t>3.3.2</t>
  </si>
  <si>
    <t>3.3.3</t>
  </si>
  <si>
    <t>3.4.1</t>
  </si>
  <si>
    <t>3.4.2</t>
  </si>
  <si>
    <t>3.5.1</t>
  </si>
  <si>
    <t>3.5.2</t>
  </si>
  <si>
    <r>
      <t>сечение жилы 240 мм</t>
    </r>
    <r>
      <rPr>
        <vertAlign val="superscript"/>
        <sz val="11"/>
        <color indexed="8"/>
        <rFont val="Calibri"/>
        <family val="2"/>
      </rPr>
      <t>2</t>
    </r>
    <r>
      <rPr>
        <sz val="11"/>
        <color theme="1"/>
        <rFont val="Calibri"/>
        <family val="2"/>
      </rPr>
      <t xml:space="preserve"> (АСБ)</t>
    </r>
  </si>
  <si>
    <r>
      <t>сечение жилы 500 мм</t>
    </r>
    <r>
      <rPr>
        <vertAlign val="superscript"/>
        <sz val="11"/>
        <color indexed="8"/>
        <rFont val="Calibri"/>
        <family val="2"/>
      </rPr>
      <t>2</t>
    </r>
    <r>
      <rPr>
        <sz val="11"/>
        <color theme="1"/>
        <rFont val="Calibri"/>
        <family val="2"/>
      </rPr>
      <t xml:space="preserve"> (АПвП)</t>
    </r>
  </si>
  <si>
    <t>Строительство реклоузеров</t>
  </si>
  <si>
    <t>5.1</t>
  </si>
  <si>
    <t>5.2</t>
  </si>
  <si>
    <t>5.3</t>
  </si>
  <si>
    <t>Комплектная трансформаторная подстанция с одним трансформатором (КТПп)</t>
  </si>
  <si>
    <t>5.1.1</t>
  </si>
  <si>
    <t>5.1.2</t>
  </si>
  <si>
    <t>5.1.3</t>
  </si>
  <si>
    <t>5.1.4</t>
  </si>
  <si>
    <t>5.1.5</t>
  </si>
  <si>
    <t>Комплектная трансформаторная подстанция с двумя трансформаторами (КТПп)</t>
  </si>
  <si>
    <t>5.2.1</t>
  </si>
  <si>
    <t>Блочная комплектная трансформаторная подстанция с двумя трансформаторами (БКТП)</t>
  </si>
  <si>
    <t>5.2.2</t>
  </si>
  <si>
    <t>мощностью 2 x 630 кВА</t>
  </si>
  <si>
    <t>мощностью 2 x 1000 кВА</t>
  </si>
  <si>
    <t>мощностью 2 x 1600 кВА</t>
  </si>
  <si>
    <t>5.3.1</t>
  </si>
  <si>
    <t>5.3.2</t>
  </si>
  <si>
    <t>5.3.3</t>
  </si>
  <si>
    <t>7</t>
  </si>
  <si>
    <t>ЗА ЕДИНИЦУ МАКСИМАЛЬНОЙ МОЩНОСТИ ДЛЯ РАСЧЕТА ПЛАТЫ</t>
  </si>
  <si>
    <t>ЗА ТЕХНОЛОГИЧЕСКОЕ ПРИСОЕДИНЕНИЕ ЭНЕРГОПРИНИМАЮЩИХ УСТРОЙСТВ</t>
  </si>
  <si>
    <t>К ЭЛЕКТРИЧЕСКИМ СЕТЯМ ТЕРРИТОРИАЛЬНЫХ СЕТЕВЫХ ОРГАНИЗАЦИЙ</t>
  </si>
  <si>
    <t>КАЛУЖСКОЙ ОБЛАСТИ МОЩНОСТЬЮ МЕНЕЕ 8900 КВТ И НА УРОВНЕ</t>
  </si>
  <si>
    <t>НАПРЯЖЕНИЯ НИЖЕ 35 КВ</t>
  </si>
  <si>
    <t>СТАВКИ</t>
  </si>
  <si>
    <t>Ставка за единицу максимальной мощности для определения платы за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на покрытие расходов, не связанных со строительством объектов электросетевого хозяйства, руб./кВт &lt;1&gt;</t>
  </si>
  <si>
    <r>
      <t>С</t>
    </r>
    <r>
      <rPr>
        <vertAlign val="superscript"/>
        <sz val="11"/>
        <color indexed="8"/>
        <rFont val="Calibri"/>
        <family val="2"/>
      </rPr>
      <t>maxN</t>
    </r>
    <r>
      <rPr>
        <vertAlign val="subscript"/>
        <sz val="11"/>
        <color indexed="8"/>
        <rFont val="Calibri"/>
        <family val="2"/>
      </rPr>
      <t>1.1</t>
    </r>
    <r>
      <rPr>
        <sz val="11"/>
        <color theme="1"/>
        <rFont val="Calibri"/>
        <family val="2"/>
      </rPr>
      <t xml:space="preserve"> - подготовка и выдача сетевой организацией технических условий заявителю (ТУ)</t>
    </r>
  </si>
  <si>
    <t>(без НДС)</t>
  </si>
  <si>
    <t>3.1.3</t>
  </si>
  <si>
    <t>ФОРМУЛЫ</t>
  </si>
  <si>
    <t>ПЛАТЫ ЗА ТЕХНОЛОГИЧЕСКОЕ ПРИСОЕДИНЕНИЕ К ЭЛЕКТРИЧЕСКИМ СЕТЯМ</t>
  </si>
  <si>
    <t>ТЕРРИТОРИАЛЬНЫХ СЕТЕВЫХ ОРГАНИЗАЦИЙ КАЛУЖСКОЙ ОБЛАСТИ</t>
  </si>
  <si>
    <t>1. Если отсутствует необходимость реализации мероприятий "последней мили":</t>
  </si>
  <si>
    <r>
      <t>где С</t>
    </r>
    <r>
      <rPr>
        <vertAlign val="subscript"/>
        <sz val="11"/>
        <color indexed="8"/>
        <rFont val="Calibri"/>
        <family val="2"/>
      </rPr>
      <t>1</t>
    </r>
    <r>
      <rPr>
        <sz val="11"/>
        <color theme="1"/>
        <rFont val="Calibri"/>
        <family val="2"/>
      </rPr>
      <t xml:space="preserve"> -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не связанных со строительством объектов электросетевого хозяйства, (руб./1 присоединение);</t>
    </r>
  </si>
  <si>
    <r>
      <t>С</t>
    </r>
    <r>
      <rPr>
        <vertAlign val="subscript"/>
        <sz val="11"/>
        <color indexed="8"/>
        <rFont val="Calibri"/>
        <family val="2"/>
      </rPr>
      <t>1.1 -</t>
    </r>
    <r>
      <rPr>
        <sz val="11"/>
        <color theme="1"/>
        <rFont val="Calibri"/>
        <family val="2"/>
      </rPr>
      <t xml:space="preserve"> подготовка и выдача сетевой организацией технических условий заявителю (ТУ);</t>
    </r>
  </si>
  <si>
    <r>
      <t>С</t>
    </r>
    <r>
      <rPr>
        <vertAlign val="subscript"/>
        <sz val="11"/>
        <color indexed="8"/>
        <rFont val="Calibri"/>
        <family val="2"/>
      </rPr>
      <t>1.2 -</t>
    </r>
    <r>
      <rPr>
        <sz val="11"/>
        <color theme="1"/>
        <rFont val="Calibri"/>
        <family val="2"/>
      </rPr>
      <t xml:space="preserve"> проверка сетевой организацией выполнения заявителем технических условий.</t>
    </r>
  </si>
  <si>
    <r>
      <t>С</t>
    </r>
    <r>
      <rPr>
        <b/>
        <vertAlign val="subscript"/>
        <sz val="11"/>
        <color indexed="8"/>
        <rFont val="Calibri"/>
        <family val="2"/>
      </rPr>
      <t>1</t>
    </r>
    <r>
      <rPr>
        <b/>
        <sz val="11"/>
        <color indexed="8"/>
        <rFont val="Calibri"/>
        <family val="2"/>
      </rPr>
      <t xml:space="preserve"> = С</t>
    </r>
    <r>
      <rPr>
        <b/>
        <vertAlign val="subscript"/>
        <sz val="11"/>
        <color indexed="8"/>
        <rFont val="Calibri"/>
        <family val="2"/>
      </rPr>
      <t>1.1</t>
    </r>
    <r>
      <rPr>
        <b/>
        <sz val="11"/>
        <color indexed="8"/>
        <rFont val="Calibri"/>
        <family val="2"/>
      </rPr>
      <t xml:space="preserve"> + С</t>
    </r>
    <r>
      <rPr>
        <b/>
        <vertAlign val="subscript"/>
        <sz val="11"/>
        <color indexed="8"/>
        <rFont val="Calibri"/>
        <family val="2"/>
      </rPr>
      <t>1.2</t>
    </r>
    <r>
      <rPr>
        <b/>
        <sz val="11"/>
        <color indexed="8"/>
        <rFont val="Calibri"/>
        <family val="2"/>
      </rPr>
      <t xml:space="preserve"> </t>
    </r>
    <r>
      <rPr>
        <sz val="11"/>
        <color theme="1"/>
        <rFont val="Calibri"/>
        <family val="2"/>
      </rPr>
      <t>(руб.),</t>
    </r>
  </si>
  <si>
    <t>2. Если при технологическом присоединении заявителя предусматривается мероприятие "последней мили" по прокладке воздушных линий электропередачи:</t>
  </si>
  <si>
    <r>
      <t>где С</t>
    </r>
    <r>
      <rPr>
        <vertAlign val="subscript"/>
        <sz val="11"/>
        <color indexed="8"/>
        <rFont val="Calibri"/>
        <family val="2"/>
      </rPr>
      <t>1</t>
    </r>
    <r>
      <rPr>
        <sz val="11"/>
        <color theme="1"/>
        <rFont val="Calibri"/>
        <family val="2"/>
      </rPr>
      <t xml:space="preserve"> -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без расходов, связанных со строительством объектов электросетевого хозяйства (руб. /1 присоединение);</t>
    </r>
  </si>
  <si>
    <r>
      <t>С</t>
    </r>
    <r>
      <rPr>
        <vertAlign val="subscript"/>
        <sz val="11"/>
        <color indexed="8"/>
        <rFont val="Calibri"/>
        <family val="2"/>
      </rPr>
      <t>2i,t</t>
    </r>
    <r>
      <rPr>
        <sz val="11"/>
        <color theme="1"/>
        <rFont val="Calibri"/>
        <family val="2"/>
      </rPr>
      <t xml:space="preserve"> - стандартизированная тарифная ставка на покрытие расходов сетевой организации на строительство воздушных линий электропередачи на i-том уровне напряжения в зависимости от вида используемого материала и (или) способа выполнения работ (t) в расчете на 1 км линий, руб./км;</t>
    </r>
  </si>
  <si>
    <r>
      <t>L</t>
    </r>
    <r>
      <rPr>
        <vertAlign val="subscript"/>
        <sz val="11"/>
        <color indexed="8"/>
        <rFont val="Calibri"/>
        <family val="2"/>
      </rPr>
      <t>2i,t</t>
    </r>
    <r>
      <rPr>
        <sz val="11"/>
        <color theme="1"/>
        <rFont val="Calibri"/>
        <family val="2"/>
      </rPr>
      <t xml:space="preserve"> - протяженность воздушных линий электропередачи электропередачи на i-том уровне напряжения в зависимости от вида используемого материала и (или) способа выполнения работ (t) (км).</t>
    </r>
  </si>
  <si>
    <t>3. Если при технологическом присоединении заявителя предусматривается мероприятие "последней мили" по прокладке кабельных линий электропередачи</t>
  </si>
  <si>
    <r>
      <t>где С</t>
    </r>
    <r>
      <rPr>
        <vertAlign val="subscript"/>
        <sz val="11"/>
        <color indexed="8"/>
        <rFont val="Calibri"/>
        <family val="2"/>
      </rPr>
      <t>1</t>
    </r>
    <r>
      <rPr>
        <sz val="11"/>
        <color theme="1"/>
        <rFont val="Calibri"/>
        <family val="2"/>
      </rPr>
      <t xml:space="preserve"> -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не связанных со строительством объектов электросетевого хозяйства (руб./1 присоединение);</t>
    </r>
  </si>
  <si>
    <r>
      <t>С</t>
    </r>
    <r>
      <rPr>
        <vertAlign val="subscript"/>
        <sz val="11"/>
        <color indexed="8"/>
        <rFont val="Calibri"/>
        <family val="2"/>
      </rPr>
      <t>3i,t</t>
    </r>
    <r>
      <rPr>
        <sz val="11"/>
        <color theme="1"/>
        <rFont val="Calibri"/>
        <family val="2"/>
      </rPr>
      <t xml:space="preserve"> - стандартизированная тарифная ставка на покрытие расходов на строительство кабельных линий электропередачи на i-том уровне напряжения в зависимости от вида используемого материала и (или) способа выполнения работ (t) в расчете на 1 км линий, руб./км;</t>
    </r>
  </si>
  <si>
    <r>
      <t>L</t>
    </r>
    <r>
      <rPr>
        <vertAlign val="subscript"/>
        <sz val="11"/>
        <color indexed="8"/>
        <rFont val="Calibri"/>
        <family val="2"/>
      </rPr>
      <t>3i,t</t>
    </r>
    <r>
      <rPr>
        <sz val="11"/>
        <color theme="1"/>
        <rFont val="Calibri"/>
        <family val="2"/>
      </rPr>
      <t xml:space="preserve"> - протяженность кабельных линий электропередачи на i-том уровне напряжения в зависимости от вида используемого материала и (или) способа выполнения работ (t) (км).</t>
    </r>
  </si>
  <si>
    <t>4. Если при технологическом присоединении заявителя предусматривается мероприятие "последней мили" по прокладке воздушных и кабельных линий электропередачи:</t>
  </si>
  <si>
    <r>
      <t>С</t>
    </r>
    <r>
      <rPr>
        <vertAlign val="subscript"/>
        <sz val="11"/>
        <color indexed="8"/>
        <rFont val="Calibri"/>
        <family val="2"/>
      </rPr>
      <t>3i,t</t>
    </r>
    <r>
      <rPr>
        <sz val="11"/>
        <color theme="1"/>
        <rFont val="Calibri"/>
        <family val="2"/>
      </rPr>
      <t xml:space="preserve"> - стандартизированная тарифная ставка на покрытие расходов на строительство кабельных линий электропередачи на i-том уровне напряжения в расчете на 1 км линий, руб./км;</t>
    </r>
  </si>
  <si>
    <t>Информация о перечне мероприятий по снижению размеров потерь в электрических сетях в текущем периоде регулирования - 2017 году</t>
  </si>
  <si>
    <t>Объем недопоставленной электрической энергии, кВт.ч</t>
  </si>
  <si>
    <t>Всего</t>
  </si>
  <si>
    <t>Квартал</t>
  </si>
  <si>
    <t>I</t>
  </si>
  <si>
    <t>II</t>
  </si>
  <si>
    <t>III</t>
  </si>
  <si>
    <t>IV</t>
  </si>
  <si>
    <t>в результате аварийных отключений электрической энергии</t>
  </si>
  <si>
    <t>Информация об объеме недопоставленной</t>
  </si>
  <si>
    <t xml:space="preserve">Форма 1.10. </t>
  </si>
  <si>
    <t>для технологического присоединения потребителей</t>
  </si>
  <si>
    <t>трансформаторной мощности по центрам питания</t>
  </si>
  <si>
    <t>напряжением 35 кВ и выше</t>
  </si>
  <si>
    <t xml:space="preserve"> Информация о наличии объема свободной</t>
  </si>
  <si>
    <t>Форма 1.11.</t>
  </si>
  <si>
    <t>трансформаторной мощности по подстанциям и распределительным</t>
  </si>
  <si>
    <t>пунктам напряжением ниже 35 кВ</t>
  </si>
  <si>
    <t>Форма 1.12.</t>
  </si>
  <si>
    <t>ООО "Каскад-Энергосеть" не имеет центров питания напряжением 35 кВ и выше</t>
  </si>
  <si>
    <t>г. Калуга</t>
  </si>
  <si>
    <t>10 кВ, 0,4 кВ</t>
  </si>
  <si>
    <t>Калужская область Малоярославецкий р-н</t>
  </si>
  <si>
    <t>Наименование подстанции</t>
  </si>
  <si>
    <t>Трансформаторная (максимальная) мощность подстанции общая (кВт.)</t>
  </si>
  <si>
    <t>Трансформаторная мощность подстанции занятая потребителями (кВт.)</t>
  </si>
  <si>
    <t>Трансформаторная мощность подстанции свободная (кВт.)</t>
  </si>
  <si>
    <t>ТП 710</t>
  </si>
  <si>
    <t>Номер</t>
  </si>
  <si>
    <t>Контрагент</t>
  </si>
  <si>
    <t xml:space="preserve">Договор </t>
  </si>
  <si>
    <t xml:space="preserve">Сумма </t>
  </si>
  <si>
    <t>Дата окончания</t>
  </si>
  <si>
    <t xml:space="preserve">Содержание </t>
  </si>
  <si>
    <t>январь</t>
  </si>
  <si>
    <t>механическое повреждение кабельной линии 10 кВ ТП-1</t>
  </si>
  <si>
    <t xml:space="preserve">Переключение на резервную линию №2 </t>
  </si>
  <si>
    <t>Информация о проведении закупок товаров, необходимых</t>
  </si>
  <si>
    <t>Доп. информация</t>
  </si>
  <si>
    <t>1. Протокол внеочередного общего собрания участников ООО «Каскад-Энергосеть» от 22.11.2017 г.</t>
  </si>
  <si>
    <t>2. Положение о закупке товаров, работ, услуг для нужд ООО «Каскад-Энергосеть» от 22.11.2017 г.</t>
  </si>
  <si>
    <t>Правобережье  КЛ-10 кВ №3 ТП-706</t>
  </si>
  <si>
    <t>повреждение изоляции кабельной линии 10 кВ №3 ТП-706</t>
  </si>
  <si>
    <t>Переключение на резервную линию №5 ТП-706</t>
  </si>
  <si>
    <t>Информация о сводных данных об аварийных отключениях в электрических сетях, вызванных авариями или внеплановыми отключениями объектов электросетевого хозяйства, за предшествующий период регулирования, 2018 год</t>
  </si>
  <si>
    <t>апрель</t>
  </si>
  <si>
    <t xml:space="preserve">Правобережье ТП-653  </t>
  </si>
  <si>
    <t>Информация о размере фактических потерь, оплачиваемых получателем услуги при взаиморасчетах за услуги по передаче электрической энергии, в предшествующем периоде регулирования - 2018 году &lt;*&gt;</t>
  </si>
  <si>
    <t>Поступление электрической энергии в сеть, кВт.ч</t>
  </si>
  <si>
    <t>Информация о перечне зон деятельности сетевой организации в текущем периоде регулирования - 2018 году</t>
  </si>
  <si>
    <t>Калужская область Бабынинский район п. Воротынск</t>
  </si>
  <si>
    <t>Информация об объеме недопоставленной в результате аварийных отключений электрической энергии в 2018 году</t>
  </si>
  <si>
    <t xml:space="preserve">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за 2018 год</t>
  </si>
  <si>
    <t>для производства регулируемых услуг в 2018 году</t>
  </si>
  <si>
    <t>ООО "Каскад-Энерго"</t>
  </si>
  <si>
    <t>Договор процентного займа от 22.01.2018</t>
  </si>
  <si>
    <t>со дня заключения договора и не позднее 20.01.2019</t>
  </si>
  <si>
    <t>Передача денежных средств с начислением процентов в размере 11 % годовых</t>
  </si>
  <si>
    <t>Извещение№ 31806047486 от 24.01.2018 (закупка у единственного поставщика)</t>
  </si>
  <si>
    <t>ООО "Каскад Инжиниринг"</t>
  </si>
  <si>
    <t>Договор процентного займа от 24.01.2018</t>
  </si>
  <si>
    <t>Извещение №31806047420 от 24.01.2018 (закупка у единственного поставщика)</t>
  </si>
  <si>
    <t>ООО ТД «ЭЛЕКТРОЩИТ»</t>
  </si>
  <si>
    <t>Договор на поставку товара от 19.02.2018</t>
  </si>
  <si>
    <t>считается заключенным с момента его подписания Сторонами и действует до полного исполнения Сторонами принятых на себя обязательств.</t>
  </si>
  <si>
    <t>поставка  трансформаторов масляных герметичных ТМГ 10/0,4 кВ 630 кВа в количестве 2 (двух) штук</t>
  </si>
  <si>
    <t>Извещение № 31806066259 от 29.01.2018</t>
  </si>
  <si>
    <t>ООО «ЛИКАРД»</t>
  </si>
  <si>
    <t>Договор поставки № 31806127736 от 01.03.2018</t>
  </si>
  <si>
    <t>31 мая 2018</t>
  </si>
  <si>
    <t>Поставка ГСМ для нужд ООО "Каскад-Энергосеть"</t>
  </si>
  <si>
    <t>Извещение №31806127736 от 12.02.2018</t>
  </si>
  <si>
    <t>Договор поставки № 31806127776 от 01.03.2018</t>
  </si>
  <si>
    <t>Извещение №31806127776 от 12.02.2018</t>
  </si>
  <si>
    <t>АО "Калугатехремонт"</t>
  </si>
  <si>
    <t>Договор аренды № 12/18 от 05.04.2018</t>
  </si>
  <si>
    <t>до 05.02.2019. При отсутсвии возражений подлежит пролонгации на следующие 11 месяцев. Число пролонгаций не ограничено.</t>
  </si>
  <si>
    <t>предоставление арендатору за плату во временное владение и пользование нежилые помещения административных зданий, общей полезной площадью 242,24 м2, часть асфальтированного земельного участка, оплачиваемой территории площадью 100 м2, не оплачиваемой территории площадью 500 м2, расположенных по адресу: г. Калуга, ул. Механизаторов, д. 38</t>
  </si>
  <si>
    <t>Извещение № 31806278693 от 23.03.2018 (закупка у единственного поставщика)</t>
  </si>
  <si>
    <t>АО "Россельхозбанк"</t>
  </si>
  <si>
    <t>Заявление о присоединении к условиям открытия банковских счетов и расетно-кассового обслуживания клиента в АО "Россельхозбанк" от 22.05.2018</t>
  </si>
  <si>
    <t>по 22.05.2019</t>
  </si>
  <si>
    <t>оказание услуг по открытию банковского счета и расчетному обслуживанию для нужд ООО «Каскад-Энергосеть»</t>
  </si>
  <si>
    <t>Извещение № 31806492313 от 17.05.2018 (закупка у единственного поставщика)</t>
  </si>
  <si>
    <t>Договор подряда № 31806411386 от 24.05.2018</t>
  </si>
  <si>
    <t>вступает в силу с момента его подписания сторонами и действует до полного выполнения сторонами принятых на себя обязательств</t>
  </si>
  <si>
    <t>выполнение проектно-изыскательских работ по строительству 2-х проходных двухтрансформаторных подстанций, питающих кабельных линий и распределительных кабельных линий в целях осуществления технологического присоединения к электрическим сетям ООО "Каскад-Энергосеть" объекта Жилые дома по адресу: Московская область, г. Долгопрудный, мкр. "Центральный" кор. 9, 10, 11</t>
  </si>
  <si>
    <t>Извещение № 31806411386 от 24.04.2018</t>
  </si>
  <si>
    <t>ООО "СПКБРР"</t>
  </si>
  <si>
    <t>Договор подряда № 70-КБ-18 от 04.06.2018</t>
  </si>
  <si>
    <t>выполнение пректно-изыскательских работ по строительству 3-х проходных двухтрансформаторных подстанций и распределительных кабельных линий в целях осуществления технологического присоединения к электрическим сетям ООО "Каскад-Энергосеть" объекта электроснабжения - многофункционального жилого комплекса с подземной автостоянкой по адресу: г. Москва, Мичуринский проспект, вл. 56</t>
  </si>
  <si>
    <t>Извещение № 31806444323 от 03.05.2018</t>
  </si>
  <si>
    <t>Договор подряда № 31806600674 от 11.07.2018</t>
  </si>
  <si>
    <t>2 414 106,00 руб.</t>
  </si>
  <si>
    <t xml:space="preserve">выполнение проектно-изыскательских работ по строительству кабельных линий для технологического присоединения объекта: «Многоквартирный жилой дом с подземной автостоянкой по адресу: г. Москва, ул. Живописная, вл. 21» </t>
  </si>
  <si>
    <t>Извещение № 31806600674 от 13.06.2018</t>
  </si>
  <si>
    <t>Договор подряда № 31806699407 от 06.08.2018</t>
  </si>
  <si>
    <t>37072114,90 руб.</t>
  </si>
  <si>
    <t>выполнение работ по строительству проходной и тупиковой двухтрансформаторных подстанций и кабельных линий в целях осуществления технологического присоединения объекта:"Центр водного спорта "Динамо" по адресу: г. Москва, ул. Таманская, вл. 1"</t>
  </si>
  <si>
    <t>Извещение № 31806699407 от 09.07.2018</t>
  </si>
  <si>
    <t>ООО "ЦЕНТРЭЛЕКТРОСЕРВИС"</t>
  </si>
  <si>
    <t>Договор подряда № 31806700288 от 06.08.2018</t>
  </si>
  <si>
    <t>217126282,00 руб.</t>
  </si>
  <si>
    <t>выполнение работ по строительству питающих кабельных линий 20 кВ и отдельностоящего БКРП 20кВ в целях осуществления технологического присоединения объекта: "Центр обработки данных", расположенный по адресу: г. Москва, проспект Вернадского, д. 100</t>
  </si>
  <si>
    <t>Извещение № 31806700288 от 09.07.2018</t>
  </si>
  <si>
    <t>Договор подряда № 31806728353 от 14.08.2018</t>
  </si>
  <si>
    <t>43428193,27 руб.</t>
  </si>
  <si>
    <t>выполнение работ по строительству 2-х проходных двухтрансформаторных подстанций, питающих кабельных линий и распределительных кабельных линий в целях осуществления технологического присоединения объекта: Жилые дома по адресу: Московская область, г. Долгопрудный, мкр. "Центральный", кор. 9,10,11</t>
  </si>
  <si>
    <t>Извещение № 31806728353 от 18.07.2018</t>
  </si>
  <si>
    <t xml:space="preserve">ДОГОВОР № 31807109184
на техническое обслуживание, эксплуатацию, проведение планово-предупредительных ремонтов и выполнение аварийно-восстановительных работ на электросетевых объектах от 03.12.2018
</t>
  </si>
  <si>
    <t>151 054 000 руб.</t>
  </si>
  <si>
    <t>31.12.2019 г.</t>
  </si>
  <si>
    <t>выполнение работ по техническому обслуживанию, эксплуатации, проведению планово-предупредительных ремонтов и выполнению аварийно-восстановительных работ на электросетевых объектах</t>
  </si>
  <si>
    <t>Извещение № 31807109184 от 06.11.2018</t>
  </si>
  <si>
    <t>576-РК</t>
  </si>
  <si>
    <t xml:space="preserve">Сетевое издание "Сайт "Газеты Калужской области "Весть" http://www.vest-news.ru, 
"Весть документы", 
</t>
  </si>
  <si>
    <t>575-РК</t>
  </si>
  <si>
    <t>I полугодие 2019 года</t>
  </si>
  <si>
    <t>II полугодие 2019 года</t>
  </si>
  <si>
    <t>2, 64578</t>
  </si>
  <si>
    <t>2, 92190</t>
  </si>
  <si>
    <t>3, 74333</t>
  </si>
  <si>
    <t xml:space="preserve">Сетевое издание "Сайт "Газеты Калужской области "Весть" http://www.vest-news.ru, 
"Весть документы",
"Весть документы", N 5, 09.02.2018
Сетевое издание "Сайт "Газеты Калужской области "Весть" http://www.vest-news.ru, 29.12.2017,
"Весть документы", N 5, 09.02.2018
"Весть документы", N 4, 05.02.2016
Сетевое издание "Сайт "Газеты Калужской области "Весть" http://www.vest-news.ru, 31.12.2015,
"Весть документы", N 4, 05.02.2016
</t>
  </si>
  <si>
    <t>Факт 2018 г. (предшествующий период)</t>
  </si>
  <si>
    <t>План 2019  г. (текущий период)</t>
  </si>
  <si>
    <t>Информация о затратах на покупку потерь электроэнергии в собственных сетях в текущем периоде регулирования - 2019 году</t>
  </si>
  <si>
    <t>Информация о размерах платы за технологическое присоединение к электрическим сетям на текущий период регулирования, 2019 год</t>
  </si>
  <si>
    <t>Министерство конкуретной политики Калужской области</t>
  </si>
  <si>
    <t>582-РК</t>
  </si>
  <si>
    <t xml:space="preserve">Сетевое издание "Сайт газеты Калужской области "Весть" http://www.vest-news.ru,
"Весть документы",  сайт министерства конкурентной политики Калужской области в сети Интернет.
"Весть документы", N 5, 09.02.2018
Сетевое издание "Сайт "Газеты Калужской области "Весть" http://www.vest-news.ru, 29.12.2017,
"Весть документы", N 5, 09.02.2018
</t>
  </si>
  <si>
    <t>Стандартизированные тарифные ставки для расчета платы за технологическое присоединение к электрическим сетям территориальных сетевых организаций Калужской области на покрытие расходов,  не связанных со строительством объектов электросетевого хозяйства &lt; 1 &gt;</t>
  </si>
  <si>
    <t>№ п/п</t>
  </si>
  <si>
    <t>Размер стандартизированной тарифной ставки для территорий, руб. за одно присоединение</t>
  </si>
  <si>
    <t>1.</t>
  </si>
  <si>
    <t xml:space="preserve">С1 -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не связанных со строительством объектов электросетевого хозяйства, в том числе </t>
  </si>
  <si>
    <t>1.1.</t>
  </si>
  <si>
    <t>С  1.1 - Подготовка и выдача сетевой организацией технических условий Заявителю (ТУ)</t>
  </si>
  <si>
    <t>1.2.</t>
  </si>
  <si>
    <t>С  1.2 - Проверка сетевой организацией выполнения Заявителем технических условий</t>
  </si>
  <si>
    <t>&lt; 1 &gt;  Применяются для расчета платы за технологическое присоединение к электрическим сетям при временной схеме электроснабжения, в том числе для   обеспечения   электрической   энергией   передвижных   энергопринимающих  устройств  с  максимальной  мощностью  до  150 кВт  включительно  ( с учетом мощности ранее присоединенных в данной точке присоединения энергопринимающих устройств), и постоянной схеме электроснабжения.</t>
  </si>
  <si>
    <t xml:space="preserve"> -</t>
  </si>
  <si>
    <t>3.</t>
  </si>
  <si>
    <r>
      <t>сечение жилы до 95 мм</t>
    </r>
    <r>
      <rPr>
        <vertAlign val="superscript"/>
        <sz val="11"/>
        <color indexed="8"/>
        <rFont val="Calibri"/>
        <family val="2"/>
      </rPr>
      <t>2</t>
    </r>
  </si>
  <si>
    <t xml:space="preserve">       -</t>
  </si>
  <si>
    <r>
      <t>сечение жилы до 120 мм</t>
    </r>
    <r>
      <rPr>
        <vertAlign val="superscript"/>
        <sz val="11"/>
        <color indexed="8"/>
        <rFont val="Calibri"/>
        <family val="2"/>
      </rPr>
      <t>2</t>
    </r>
  </si>
  <si>
    <t xml:space="preserve">      -</t>
  </si>
  <si>
    <r>
      <t>сечение жилы до 240 мм</t>
    </r>
    <r>
      <rPr>
        <vertAlign val="superscript"/>
        <sz val="11"/>
        <color indexed="8"/>
        <rFont val="Calibri"/>
        <family val="2"/>
      </rPr>
      <t>2</t>
    </r>
  </si>
  <si>
    <t xml:space="preserve">         -</t>
  </si>
  <si>
    <t>Подземная прокладка в траншее одного кабеля с алюминиевыми жилами кабелем АПВП</t>
  </si>
  <si>
    <r>
      <t>сечение жилы до 500 мм</t>
    </r>
    <r>
      <rPr>
        <vertAlign val="superscript"/>
        <sz val="11"/>
        <color indexed="8"/>
        <rFont val="Calibri"/>
        <family val="2"/>
      </rPr>
      <t>2</t>
    </r>
  </si>
  <si>
    <t>Строительство закрытых переходов методом горизонтального направленного бурения трубами ПНД диаметром 110 мм кабелем АСБ</t>
  </si>
  <si>
    <t xml:space="preserve"> - </t>
  </si>
  <si>
    <r>
      <t>сечение жилы  до 120 мм</t>
    </r>
    <r>
      <rPr>
        <vertAlign val="superscript"/>
        <sz val="11"/>
        <color indexed="8"/>
        <rFont val="Calibri"/>
        <family val="2"/>
      </rPr>
      <t>2</t>
    </r>
  </si>
  <si>
    <t>Строительство закрытых переходов методом горизонтального направленного бурения трубами ПНД диаметром 160 мм</t>
  </si>
  <si>
    <r>
      <t>С</t>
    </r>
    <r>
      <rPr>
        <b/>
        <vertAlign val="subscript"/>
        <sz val="11"/>
        <color indexed="8"/>
        <rFont val="Calibri"/>
        <family val="2"/>
      </rPr>
      <t>4</t>
    </r>
    <r>
      <rPr>
        <b/>
        <sz val="11"/>
        <color indexed="8"/>
        <rFont val="Calibri"/>
        <family val="2"/>
      </rPr>
      <t xml:space="preserve"> - стандартизированная тарифная ставка на покрытие расходов сетевой организации на строительство пунктов секционирования (реклоузеров, распределительных пунктов, переключательных пунктов), руб./шт.</t>
    </r>
  </si>
  <si>
    <r>
      <t>С</t>
    </r>
    <r>
      <rPr>
        <b/>
        <vertAlign val="subscript"/>
        <sz val="11"/>
        <color indexed="8"/>
        <rFont val="Calibri"/>
        <family val="2"/>
      </rPr>
      <t>5</t>
    </r>
    <r>
      <rPr>
        <b/>
        <sz val="11"/>
        <color indexed="8"/>
        <rFont val="Calibri"/>
        <family val="2"/>
      </rPr>
      <t xml:space="preserve"> - стандартизированная тарифная ставка на покрытие расходов сетевой организации на строительство трансформаторных подстанций (ТП), за исключением распределительных трансформаторных подстанций (РТП), с уровнем напряжения до 35 кВ руб./кВт</t>
    </r>
  </si>
  <si>
    <t>мощностью до 160 кВА</t>
  </si>
  <si>
    <t>мощностью до 250 кВА</t>
  </si>
  <si>
    <t>мощностью до 400 кВА</t>
  </si>
  <si>
    <t>мощностью до 630 кВА</t>
  </si>
  <si>
    <t>мощностью до 1000 кВА</t>
  </si>
  <si>
    <t>5.2.3</t>
  </si>
  <si>
    <t xml:space="preserve">  -</t>
  </si>
  <si>
    <r>
      <t>С</t>
    </r>
    <r>
      <rPr>
        <b/>
        <vertAlign val="subscript"/>
        <sz val="11"/>
        <color indexed="8"/>
        <rFont val="Calibri"/>
        <family val="2"/>
      </rPr>
      <t>6</t>
    </r>
    <r>
      <rPr>
        <b/>
        <sz val="11"/>
        <color indexed="8"/>
        <rFont val="Calibri"/>
        <family val="2"/>
      </rPr>
      <t xml:space="preserve"> - стандартизированная тарифная ставка на покрытие расходов сетевой организации на строительство распределительных трансформаторных подстанций (РТП) с уровнем напряжения до 35 кВ, (руб./кВт)</t>
    </r>
  </si>
  <si>
    <r>
      <t>С</t>
    </r>
    <r>
      <rPr>
        <b/>
        <vertAlign val="subscript"/>
        <sz val="11"/>
        <color indexed="8"/>
        <rFont val="Calibri"/>
        <family val="2"/>
      </rPr>
      <t>7</t>
    </r>
    <r>
      <rPr>
        <b/>
        <sz val="11"/>
        <color indexed="8"/>
        <rFont val="Calibri"/>
        <family val="2"/>
      </rPr>
      <t xml:space="preserve"> - стандартизированная тарифная ставка на покрытие расходов сетевой организации на строительство трансформаторных подстанций с уровнем напряжения 35 кВ и выше (ПС), (руб./кВт)</t>
    </r>
  </si>
  <si>
    <r>
      <t>С</t>
    </r>
    <r>
      <rPr>
        <vertAlign val="superscript"/>
        <sz val="11"/>
        <color indexed="8"/>
        <rFont val="Calibri"/>
        <family val="2"/>
      </rPr>
      <t>maxN</t>
    </r>
    <r>
      <rPr>
        <vertAlign val="subscript"/>
        <sz val="11"/>
        <color indexed="8"/>
        <rFont val="Calibri"/>
        <family val="2"/>
      </rPr>
      <t>1.2</t>
    </r>
    <r>
      <rPr>
        <sz val="11"/>
        <color theme="1"/>
        <rFont val="Calibri"/>
        <family val="2"/>
      </rPr>
      <t xml:space="preserve"> - проверка сетевой организацией выполнения Заявителем технических условий</t>
    </r>
  </si>
  <si>
    <r>
      <t>С</t>
    </r>
    <r>
      <rPr>
        <b/>
        <vertAlign val="superscript"/>
        <sz val="11"/>
        <color indexed="8"/>
        <rFont val="Calibri"/>
        <family val="2"/>
      </rPr>
      <t>maxN</t>
    </r>
    <r>
      <rPr>
        <b/>
        <vertAlign val="subscript"/>
        <sz val="11"/>
        <color indexed="8"/>
        <rFont val="Calibri"/>
        <family val="2"/>
      </rPr>
      <t>2</t>
    </r>
    <r>
      <rPr>
        <b/>
        <sz val="11"/>
        <color indexed="8"/>
        <rFont val="Calibri"/>
        <family val="2"/>
      </rPr>
      <t xml:space="preserve"> - ставка за единицу максимальной мощности на осуществление мероприятий по строительству воздушных линий электропередачи, руб./кВт</t>
    </r>
  </si>
  <si>
    <r>
      <t>С</t>
    </r>
    <r>
      <rPr>
        <b/>
        <vertAlign val="superscript"/>
        <sz val="11"/>
        <color indexed="8"/>
        <rFont val="Calibri"/>
        <family val="2"/>
      </rPr>
      <t>maxN</t>
    </r>
    <r>
      <rPr>
        <b/>
        <vertAlign val="subscript"/>
        <sz val="11"/>
        <color indexed="8"/>
        <rFont val="Calibri"/>
        <family val="2"/>
      </rPr>
      <t>3</t>
    </r>
    <r>
      <rPr>
        <b/>
        <sz val="11"/>
        <color indexed="8"/>
        <rFont val="Calibri"/>
        <family val="2"/>
      </rPr>
      <t xml:space="preserve"> - ставка за единицу максимальной мощности на осуществление мероприятий по строительству кабельных линий электропередачи, руб./кВт</t>
    </r>
  </si>
  <si>
    <r>
      <t>сечение жилы до 150 мм</t>
    </r>
    <r>
      <rPr>
        <vertAlign val="superscript"/>
        <sz val="11"/>
        <color indexed="8"/>
        <rFont val="Calibri"/>
        <family val="2"/>
      </rPr>
      <t>2</t>
    </r>
  </si>
  <si>
    <t>Строительство закрытых переходов методом горизонтального направленного бурения  трубами ПНД диаметром 110 мм кабелем АСБ</t>
  </si>
  <si>
    <t>Строительство закрытых переходов методом горизонтального направленного бурения  трубами ПНД диаметром 160 мм</t>
  </si>
  <si>
    <r>
      <t>сечение жилы до 240 мм</t>
    </r>
    <r>
      <rPr>
        <vertAlign val="superscript"/>
        <sz val="11"/>
        <color indexed="8"/>
        <rFont val="Calibri"/>
        <family val="2"/>
      </rPr>
      <t>2</t>
    </r>
    <r>
      <rPr>
        <sz val="11"/>
        <color theme="1"/>
        <rFont val="Calibri"/>
        <family val="2"/>
      </rPr>
      <t xml:space="preserve"> (АСБ)</t>
    </r>
  </si>
  <si>
    <r>
      <t>сечение жилы до 500 мм</t>
    </r>
    <r>
      <rPr>
        <vertAlign val="superscript"/>
        <sz val="11"/>
        <color indexed="8"/>
        <rFont val="Calibri"/>
        <family val="2"/>
      </rPr>
      <t>2</t>
    </r>
    <r>
      <rPr>
        <sz val="11"/>
        <color theme="1"/>
        <rFont val="Calibri"/>
        <family val="2"/>
      </rPr>
      <t xml:space="preserve"> (АПвП)</t>
    </r>
  </si>
  <si>
    <r>
      <t>С</t>
    </r>
    <r>
      <rPr>
        <b/>
        <vertAlign val="superscript"/>
        <sz val="11"/>
        <color indexed="8"/>
        <rFont val="Calibri"/>
        <family val="2"/>
      </rPr>
      <t>maxN</t>
    </r>
    <r>
      <rPr>
        <b/>
        <vertAlign val="subscript"/>
        <sz val="11"/>
        <color indexed="8"/>
        <rFont val="Calibri"/>
        <family val="2"/>
      </rPr>
      <t>4</t>
    </r>
    <r>
      <rPr>
        <b/>
        <sz val="11"/>
        <color indexed="8"/>
        <rFont val="Calibri"/>
        <family val="2"/>
      </rPr>
      <t xml:space="preserve"> - ставка за единицу максимальной мощности на осуществление мероприятий по строительству пунктов секционирования (реклоузеров, распределительных пунктов, переключательных пунктов), руб./кВт</t>
    </r>
  </si>
  <si>
    <r>
      <t>С</t>
    </r>
    <r>
      <rPr>
        <b/>
        <vertAlign val="superscript"/>
        <sz val="11"/>
        <color indexed="8"/>
        <rFont val="Calibri"/>
        <family val="2"/>
      </rPr>
      <t>maxN</t>
    </r>
    <r>
      <rPr>
        <b/>
        <vertAlign val="subscript"/>
        <sz val="11"/>
        <color indexed="8"/>
        <rFont val="Calibri"/>
        <family val="2"/>
      </rPr>
      <t>5</t>
    </r>
    <r>
      <rPr>
        <b/>
        <sz val="11"/>
        <color indexed="8"/>
        <rFont val="Calibri"/>
        <family val="2"/>
      </rPr>
      <t xml:space="preserve"> - ставка за единицу максимальной мощности на осуществление мероприятий по строительству трансформаторных подстанций (ТП), за исключением распределительных трансформаторных подстанций (РТП), с уровнем напряжения до 35 кВ руб./кВт</t>
    </r>
  </si>
  <si>
    <t>мощностью  до 250 кВА</t>
  </si>
  <si>
    <t>мощностью  до 630 кВА</t>
  </si>
  <si>
    <t>мощностью до 1600 кВА</t>
  </si>
  <si>
    <r>
      <t>С</t>
    </r>
    <r>
      <rPr>
        <b/>
        <vertAlign val="superscript"/>
        <sz val="11"/>
        <color indexed="8"/>
        <rFont val="Calibri"/>
        <family val="2"/>
      </rPr>
      <t>maxN</t>
    </r>
    <r>
      <rPr>
        <b/>
        <vertAlign val="subscript"/>
        <sz val="11"/>
        <color indexed="8"/>
        <rFont val="Calibri"/>
        <family val="2"/>
      </rPr>
      <t>6</t>
    </r>
    <r>
      <rPr>
        <b/>
        <sz val="11"/>
        <color indexed="8"/>
        <rFont val="Calibri"/>
        <family val="2"/>
      </rPr>
      <t xml:space="preserve"> - ставка за единицу максимальной мощности на осуществление мероприятий по строительству распределительных трансформаторных подстанций (РТП) с уровнем напряжения до 35 кВ, (руб./кВт)</t>
    </r>
  </si>
  <si>
    <r>
      <t>С</t>
    </r>
    <r>
      <rPr>
        <b/>
        <vertAlign val="superscript"/>
        <sz val="11"/>
        <color indexed="8"/>
        <rFont val="Calibri"/>
        <family val="2"/>
      </rPr>
      <t>maxN</t>
    </r>
    <r>
      <rPr>
        <b/>
        <vertAlign val="subscript"/>
        <sz val="11"/>
        <color indexed="8"/>
        <rFont val="Calibri"/>
        <family val="2"/>
      </rPr>
      <t>7</t>
    </r>
    <r>
      <rPr>
        <b/>
        <sz val="11"/>
        <color indexed="8"/>
        <rFont val="Calibri"/>
        <family val="2"/>
      </rPr>
      <t xml:space="preserve"> - ставка за единицу максимальной мощности на осуществление мероприятий по строительству трансформаторных подстанций с уровнем напряжения 35 кВ и выше (ПС), (руб./кВт)</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</si>
</sst>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0"/>
    <numFmt numFmtId="166" formatCode="#,##0.00_ ;[Red]\-#,##0.00\ "/>
    <numFmt numFmtId="167" formatCode="#,##0_ ;[Red]\-#,##0\ "/>
  </numFmts>
  <fonts count="64">
    <font>
      <sz val="11"/>
      <color theme="1"/>
      <name val="Calibri"/>
      <family val="2"/>
    </font>
    <font>
      <sz val="11"/>
      <color indexed="8"/>
      <name val="Calibri"/>
      <family val="2"/>
    </font>
    <font>
      <b/>
      <sz val="11"/>
      <color indexed="8"/>
      <name val="Calibri"/>
      <family val="2"/>
    </font>
    <font>
      <sz val="11"/>
      <color indexed="12"/>
      <name val="Calibri"/>
      <family val="2"/>
    </font>
    <font>
      <sz val="12"/>
      <color indexed="8"/>
      <name val="Times New Roman"/>
      <family val="1"/>
    </font>
    <font>
      <sz val="10"/>
      <color indexed="8"/>
      <name val="Calibri"/>
      <family val="2"/>
    </font>
    <font>
      <sz val="9"/>
      <color indexed="8"/>
      <name val="Calibri"/>
      <family val="2"/>
    </font>
    <font>
      <u val="single"/>
      <sz val="11"/>
      <color indexed="12"/>
      <name val="Calibri"/>
      <family val="2"/>
    </font>
    <font>
      <i/>
      <sz val="10"/>
      <name val="Calibri"/>
      <family val="2"/>
    </font>
    <font>
      <i/>
      <sz val="10"/>
      <color indexed="8"/>
      <name val="Calibri"/>
      <family val="2"/>
    </font>
    <font>
      <b/>
      <u val="single"/>
      <sz val="11"/>
      <name val="Calibri"/>
      <family val="2"/>
    </font>
    <font>
      <sz val="11"/>
      <color indexed="9"/>
      <name val="Calibri"/>
      <family val="2"/>
    </font>
    <font>
      <vertAlign val="subscript"/>
      <sz val="11"/>
      <color indexed="8"/>
      <name val="Calibri"/>
      <family val="2"/>
    </font>
    <font>
      <vertAlign val="superscript"/>
      <sz val="11"/>
      <color indexed="8"/>
      <name val="Calibri"/>
      <family val="2"/>
    </font>
    <font>
      <b/>
      <sz val="9"/>
      <color indexed="8"/>
      <name val="Calibri"/>
      <family val="2"/>
    </font>
    <font>
      <b/>
      <vertAlign val="subscript"/>
      <sz val="11"/>
      <color indexed="8"/>
      <name val="Calibri"/>
      <family val="2"/>
    </font>
    <font>
      <b/>
      <sz val="12"/>
      <color indexed="8"/>
      <name val="Calibri"/>
      <family val="2"/>
    </font>
    <font>
      <u val="single"/>
      <sz val="11"/>
      <name val="Calibri"/>
      <family val="2"/>
    </font>
    <font>
      <sz val="11"/>
      <color indexed="10"/>
      <name val="Calibri"/>
      <family val="2"/>
    </font>
    <font>
      <sz val="10"/>
      <name val="Arial Cyr"/>
      <family val="0"/>
    </font>
    <font>
      <sz val="11"/>
      <color indexed="8"/>
      <name val="Times New Roman"/>
      <family val="1"/>
    </font>
    <font>
      <sz val="11"/>
      <name val="Calibri"/>
      <family val="2"/>
    </font>
    <font>
      <sz val="10"/>
      <color indexed="8"/>
      <name val="Times New Roman"/>
      <family val="1"/>
    </font>
    <font>
      <b/>
      <sz val="11"/>
      <name val="Calibri"/>
      <family val="2"/>
    </font>
    <font>
      <b/>
      <vertAlign val="superscrip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i/>
      <sz val="10"/>
      <color theme="1"/>
      <name val="Calibri"/>
      <family val="2"/>
    </font>
    <font>
      <sz val="10"/>
      <color theme="1"/>
      <name val="Calibri"/>
      <family val="2"/>
    </font>
    <font>
      <sz val="9"/>
      <color theme="1"/>
      <name val="Calibri"/>
      <family val="2"/>
    </font>
    <font>
      <b/>
      <sz val="9"/>
      <color theme="1"/>
      <name val="Calibri"/>
      <family val="2"/>
    </font>
    <font>
      <sz val="11"/>
      <color theme="1"/>
      <name val="Times New Roman"/>
      <family val="1"/>
    </font>
    <font>
      <b/>
      <sz val="12"/>
      <color theme="1"/>
      <name val="Calibri"/>
      <family val="2"/>
    </font>
    <font>
      <sz val="10"/>
      <color theme="1"/>
      <name val="Times New Roman"/>
      <family val="1"/>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medium"/>
    </border>
    <border>
      <left/>
      <right/>
      <top/>
      <bottom style="medium"/>
    </border>
    <border>
      <left/>
      <right style="medium"/>
      <top/>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right/>
      <top style="medium"/>
      <bottom/>
    </border>
    <border>
      <left/>
      <right style="medium"/>
      <top style="medium"/>
      <bottom/>
    </border>
    <border>
      <left style="medium"/>
      <right/>
      <top style="medium"/>
      <bottom style="thin"/>
    </border>
    <border>
      <left style="medium"/>
      <right/>
      <top style="thin"/>
      <bottom style="thin"/>
    </border>
    <border>
      <left style="medium"/>
      <right/>
      <top style="thin"/>
      <bottom style="medium"/>
    </border>
    <border>
      <left/>
      <right/>
      <top style="medium"/>
      <bottom style="thin"/>
    </border>
    <border>
      <left/>
      <right/>
      <top style="thin"/>
      <bottom style="thin"/>
    </border>
    <border>
      <left/>
      <right/>
      <top style="thin"/>
      <bottom style="medium"/>
    </border>
    <border>
      <left/>
      <right style="medium"/>
      <top style="medium"/>
      <bottom style="medium"/>
    </border>
    <border>
      <left/>
      <right style="medium"/>
      <top style="medium"/>
      <bottom style="thin"/>
    </border>
    <border>
      <left/>
      <right style="medium"/>
      <top style="thin"/>
      <bottom style="thin"/>
    </border>
    <border>
      <left/>
      <right style="medium"/>
      <top style="thin"/>
      <bottom style="medium"/>
    </border>
    <border>
      <left style="thin"/>
      <right style="thin"/>
      <top style="thin"/>
      <bottom/>
    </border>
    <border>
      <left style="medium"/>
      <right/>
      <top/>
      <bottom/>
    </border>
    <border>
      <left style="thin"/>
      <right style="thin"/>
      <top style="thin"/>
      <bottom style="thin"/>
    </border>
    <border>
      <left/>
      <right style="thin"/>
      <top style="thin"/>
      <bottom style="thin"/>
    </border>
    <border>
      <left/>
      <right style="thin"/>
      <top/>
      <bottom style="thin"/>
    </border>
    <border>
      <left/>
      <right/>
      <top/>
      <bottom style="thin"/>
    </border>
    <border>
      <left/>
      <right/>
      <top style="thin"/>
      <bottom/>
    </border>
    <border>
      <left style="medium"/>
      <right/>
      <top style="thin"/>
      <bottom/>
    </border>
    <border>
      <left style="thin"/>
      <right style="thin"/>
      <top/>
      <bottom style="thin"/>
    </border>
    <border>
      <left style="medium"/>
      <right/>
      <top style="medium"/>
      <bottom/>
    </border>
    <border>
      <left style="thin"/>
      <right style="thin"/>
      <top/>
      <bottom/>
    </border>
    <border>
      <left/>
      <right style="thin"/>
      <top style="thin"/>
      <bottom/>
    </border>
    <border>
      <left style="medium"/>
      <right style="medium"/>
      <top/>
      <bottom style="thin"/>
    </border>
    <border>
      <left style="medium"/>
      <right style="medium"/>
      <top style="thin"/>
      <bottom/>
    </border>
    <border>
      <left/>
      <right/>
      <top style="medium"/>
      <bottom style="medium"/>
    </border>
    <border>
      <left style="thin"/>
      <right/>
      <top style="thin"/>
      <bottom style="thin"/>
    </border>
    <border>
      <left style="medium"/>
      <right style="thin"/>
      <top style="thin"/>
      <bottom style="thin"/>
    </border>
    <border>
      <left style="thin"/>
      <right style="medium"/>
      <top style="thin"/>
      <bottom style="thin"/>
    </border>
    <border>
      <left style="thin"/>
      <right/>
      <top style="thin"/>
      <bottom/>
    </border>
    <border>
      <left style="medium"/>
      <right style="thin"/>
      <top style="thin"/>
      <bottom style="medium"/>
    </border>
    <border>
      <left style="thin"/>
      <right style="medium"/>
      <top style="thin"/>
      <bottom style="medium"/>
    </border>
    <border>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border>
    <border>
      <left style="thin"/>
      <right style="thin"/>
      <top style="medium"/>
      <bottom style="medium"/>
    </border>
    <border>
      <left style="thin"/>
      <right/>
      <top/>
      <bottom style="thin"/>
    </border>
    <border>
      <left style="thin"/>
      <right style="medium"/>
      <top/>
      <bottom style="thin"/>
    </border>
    <border>
      <left style="medium"/>
      <right/>
      <top/>
      <bottom style="thin"/>
    </border>
    <border>
      <left style="thin"/>
      <right style="thin"/>
      <top style="thin"/>
      <bottom style="medium"/>
    </border>
    <border>
      <left style="thin"/>
      <right style="medium"/>
      <top style="medium"/>
      <bottom style="medium"/>
    </border>
    <border>
      <left style="medium"/>
      <right/>
      <top/>
      <bottom style="medium"/>
    </border>
    <border>
      <left style="medium"/>
      <right style="medium"/>
      <top/>
      <bottom/>
    </border>
    <border>
      <left style="thin"/>
      <right/>
      <top style="thin"/>
      <bottom style="medium"/>
    </border>
    <border>
      <left/>
      <right style="thin"/>
      <top style="thin"/>
      <bottom style="medium"/>
    </border>
    <border>
      <left style="medium"/>
      <right style="thin"/>
      <top style="thin"/>
      <bottom/>
    </border>
    <border>
      <left style="medium"/>
      <right style="thin"/>
      <top/>
      <bottom style="thin"/>
    </border>
    <border>
      <left style="medium"/>
      <right style="thin"/>
      <top style="medium"/>
      <bottom style="thin"/>
    </border>
    <border>
      <left style="medium"/>
      <right style="thin"/>
      <top style="medium"/>
      <bottom style="medium"/>
    </border>
    <border>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9"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511">
    <xf numFmtId="0" fontId="0" fillId="0" borderId="0" xfId="0" applyFont="1" applyAlignment="1">
      <alignment/>
    </xf>
    <xf numFmtId="0" fontId="0" fillId="0" borderId="10" xfId="0" applyBorder="1" applyAlignment="1">
      <alignment vertical="top" wrapText="1"/>
    </xf>
    <xf numFmtId="0" fontId="0" fillId="0" borderId="11"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55" fillId="0" borderId="0" xfId="0" applyFont="1" applyAlignment="1">
      <alignment/>
    </xf>
    <xf numFmtId="0" fontId="0" fillId="0" borderId="0" xfId="0" applyAlignment="1">
      <alignment horizontal="center"/>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xf>
    <xf numFmtId="0" fontId="0" fillId="0" borderId="12" xfId="0" applyBorder="1" applyAlignment="1">
      <alignment horizontal="center" vertical="center"/>
    </xf>
    <xf numFmtId="0" fontId="0" fillId="0" borderId="14" xfId="0" applyBorder="1" applyAlignment="1">
      <alignment vertical="top" wrapText="1"/>
    </xf>
    <xf numFmtId="0" fontId="0" fillId="0" borderId="14" xfId="0" applyBorder="1" applyAlignment="1">
      <alignment horizontal="center" vertical="center"/>
    </xf>
    <xf numFmtId="0" fontId="0" fillId="0" borderId="12" xfId="0" applyFont="1" applyBorder="1" applyAlignment="1">
      <alignment horizontal="center" vertical="center" wrapText="1"/>
    </xf>
    <xf numFmtId="0" fontId="55" fillId="0" borderId="0" xfId="0" applyFont="1" applyBorder="1" applyAlignment="1">
      <alignment horizontal="center" vertical="top" wrapText="1"/>
    </xf>
    <xf numFmtId="0" fontId="0" fillId="0" borderId="0" xfId="0" applyBorder="1" applyAlignment="1">
      <alignment/>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center" vertical="top" wrapText="1"/>
    </xf>
    <xf numFmtId="0" fontId="0" fillId="0" borderId="0" xfId="0" applyBorder="1" applyAlignment="1">
      <alignment vertical="top" wrapText="1"/>
    </xf>
    <xf numFmtId="0" fontId="0" fillId="0" borderId="11" xfId="0" applyBorder="1" applyAlignment="1">
      <alignment horizontal="left" vertical="center" wrapText="1"/>
    </xf>
    <xf numFmtId="0" fontId="0" fillId="0" borderId="11" xfId="0" applyBorder="1" applyAlignment="1">
      <alignment horizontal="center" vertical="center" wrapText="1"/>
    </xf>
    <xf numFmtId="14" fontId="0" fillId="0" borderId="10"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10" xfId="0" applyNumberFormat="1" applyBorder="1" applyAlignment="1">
      <alignment vertical="center" wrapText="1"/>
    </xf>
    <xf numFmtId="49" fontId="0" fillId="0" borderId="15" xfId="0" applyNumberFormat="1" applyBorder="1" applyAlignment="1">
      <alignment vertical="center" wrapText="1"/>
    </xf>
    <xf numFmtId="49" fontId="0" fillId="0" borderId="0" xfId="0" applyNumberFormat="1" applyBorder="1" applyAlignment="1">
      <alignment vertical="center" wrapText="1"/>
    </xf>
    <xf numFmtId="49" fontId="0" fillId="0" borderId="16" xfId="0" applyNumberFormat="1" applyBorder="1" applyAlignment="1">
      <alignment vertical="center" wrapText="1"/>
    </xf>
    <xf numFmtId="49" fontId="0" fillId="0" borderId="17" xfId="0" applyNumberFormat="1" applyBorder="1" applyAlignment="1">
      <alignment vertical="center" wrapText="1"/>
    </xf>
    <xf numFmtId="49" fontId="0" fillId="0" borderId="18" xfId="0" applyNumberFormat="1" applyBorder="1" applyAlignment="1">
      <alignment vertical="center"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42" fillId="0" borderId="11" xfId="42" applyBorder="1" applyAlignment="1" applyProtection="1">
      <alignment horizontal="center" vertical="top" wrapText="1"/>
      <protection/>
    </xf>
    <xf numFmtId="0" fontId="0" fillId="0" borderId="11" xfId="0" applyBorder="1" applyAlignment="1">
      <alignment vertical="top" wrapText="1"/>
    </xf>
    <xf numFmtId="165" fontId="0" fillId="0" borderId="0" xfId="0" applyNumberFormat="1" applyBorder="1" applyAlignment="1">
      <alignment vertical="center" wrapText="1"/>
    </xf>
    <xf numFmtId="165" fontId="0" fillId="0" borderId="19" xfId="0" applyNumberFormat="1" applyBorder="1" applyAlignment="1">
      <alignment vertical="center" wrapText="1"/>
    </xf>
    <xf numFmtId="165" fontId="0" fillId="0" borderId="16" xfId="0" applyNumberFormat="1" applyBorder="1" applyAlignment="1">
      <alignment vertical="center" wrapText="1"/>
    </xf>
    <xf numFmtId="165" fontId="0" fillId="0" borderId="22" xfId="0" applyNumberFormat="1" applyBorder="1" applyAlignment="1">
      <alignment vertical="center" wrapText="1"/>
    </xf>
    <xf numFmtId="165" fontId="0" fillId="0" borderId="17" xfId="0" applyNumberFormat="1" applyBorder="1" applyAlignment="1">
      <alignment vertical="center" wrapText="1"/>
    </xf>
    <xf numFmtId="165" fontId="0" fillId="0" borderId="23" xfId="0" applyNumberFormat="1" applyBorder="1" applyAlignment="1">
      <alignment vertical="center" wrapText="1"/>
    </xf>
    <xf numFmtId="165" fontId="0" fillId="0" borderId="18" xfId="0" applyNumberFormat="1" applyBorder="1" applyAlignment="1">
      <alignment vertical="center" wrapText="1"/>
    </xf>
    <xf numFmtId="165" fontId="0" fillId="0" borderId="24" xfId="0" applyNumberFormat="1" applyBorder="1" applyAlignment="1">
      <alignment vertical="center" wrapText="1"/>
    </xf>
    <xf numFmtId="165" fontId="0" fillId="0" borderId="11" xfId="0" applyNumberFormat="1" applyBorder="1" applyAlignment="1">
      <alignment horizontal="center" vertical="center" wrapText="1"/>
    </xf>
    <xf numFmtId="165" fontId="0" fillId="0" borderId="14" xfId="0" applyNumberFormat="1" applyBorder="1" applyAlignment="1">
      <alignment vertical="center" wrapText="1"/>
    </xf>
    <xf numFmtId="165" fontId="0" fillId="0" borderId="11" xfId="0" applyNumberFormat="1" applyBorder="1" applyAlignment="1">
      <alignment vertical="center" wrapText="1"/>
    </xf>
    <xf numFmtId="165" fontId="0" fillId="0" borderId="12" xfId="0" applyNumberFormat="1" applyBorder="1" applyAlignment="1">
      <alignment vertical="center" wrapText="1"/>
    </xf>
    <xf numFmtId="165" fontId="0" fillId="0" borderId="23" xfId="0" applyNumberFormat="1" applyBorder="1" applyAlignment="1">
      <alignment horizontal="center" vertical="center" wrapText="1"/>
    </xf>
    <xf numFmtId="165" fontId="0" fillId="0" borderId="17" xfId="0" applyNumberFormat="1" applyBorder="1" applyAlignment="1">
      <alignment horizontal="center" vertical="center" wrapText="1"/>
    </xf>
    <xf numFmtId="165" fontId="0" fillId="0" borderId="22" xfId="0" applyNumberFormat="1" applyBorder="1" applyAlignment="1">
      <alignment horizontal="right" vertical="center" wrapText="1"/>
    </xf>
    <xf numFmtId="165" fontId="0" fillId="0" borderId="16" xfId="0" applyNumberFormat="1" applyBorder="1" applyAlignment="1">
      <alignment horizontal="right" vertical="center" wrapText="1"/>
    </xf>
    <xf numFmtId="165" fontId="0" fillId="0" borderId="19" xfId="0" applyNumberFormat="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5" fontId="0" fillId="0" borderId="19" xfId="0" applyNumberFormat="1" applyBorder="1" applyAlignment="1">
      <alignment horizontal="right" vertical="center" wrapText="1"/>
    </xf>
    <xf numFmtId="3" fontId="0" fillId="0" borderId="11" xfId="0" applyNumberFormat="1" applyBorder="1" applyAlignment="1">
      <alignment horizontal="center" vertical="center" wrapText="1"/>
    </xf>
    <xf numFmtId="0" fontId="42" fillId="0" borderId="0" xfId="42" applyAlignment="1" applyProtection="1">
      <alignment horizontal="center"/>
      <protection/>
    </xf>
    <xf numFmtId="0" fontId="0" fillId="0" borderId="0" xfId="0" applyAlignment="1">
      <alignment horizontal="right" vertical="center"/>
    </xf>
    <xf numFmtId="0" fontId="0" fillId="0" borderId="0" xfId="0" applyBorder="1" applyAlignment="1">
      <alignment horizontal="center" vertical="center"/>
    </xf>
    <xf numFmtId="0" fontId="0" fillId="0" borderId="0" xfId="0" applyAlignment="1">
      <alignment horizontal="left"/>
    </xf>
    <xf numFmtId="0" fontId="0" fillId="0" borderId="12" xfId="0" applyBorder="1" applyAlignment="1">
      <alignment horizontal="left" vertical="center" wrapText="1"/>
    </xf>
    <xf numFmtId="2" fontId="0" fillId="0" borderId="10" xfId="0" applyNumberFormat="1" applyBorder="1" applyAlignment="1">
      <alignment horizontal="center" vertical="center" wrapText="1"/>
    </xf>
    <xf numFmtId="0" fontId="0" fillId="0" borderId="0" xfId="0" applyBorder="1" applyAlignment="1">
      <alignment horizontal="left" vertical="top" wrapText="1"/>
    </xf>
    <xf numFmtId="0" fontId="46" fillId="0" borderId="11" xfId="0" applyFont="1"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top" wrapText="1"/>
    </xf>
    <xf numFmtId="0" fontId="56" fillId="0" borderId="22"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24" xfId="0" applyFont="1" applyBorder="1" applyAlignment="1">
      <alignment horizontal="center"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56" fillId="0" borderId="18" xfId="0" applyFont="1" applyFill="1" applyBorder="1" applyAlignment="1">
      <alignment horizontal="left" vertical="center" wrapText="1"/>
    </xf>
    <xf numFmtId="0" fontId="57" fillId="0" borderId="25" xfId="0" applyFont="1" applyBorder="1" applyAlignment="1">
      <alignment horizontal="center" vertical="center" wrapText="1"/>
    </xf>
    <xf numFmtId="0" fontId="57" fillId="0" borderId="26" xfId="0" applyFont="1" applyBorder="1" applyAlignment="1">
      <alignment horizontal="center" vertical="center" wrapText="1"/>
    </xf>
    <xf numFmtId="0" fontId="57" fillId="0" borderId="27"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18" xfId="0" applyFont="1" applyBorder="1" applyAlignment="1">
      <alignment horizontal="center" vertical="center" wrapText="1"/>
    </xf>
    <xf numFmtId="0" fontId="0" fillId="0" borderId="28" xfId="0" applyBorder="1" applyAlignment="1">
      <alignment horizontal="center" vertical="center" wrapText="1"/>
    </xf>
    <xf numFmtId="0" fontId="0" fillId="0" borderId="28" xfId="0" applyFont="1" applyBorder="1" applyAlignment="1">
      <alignment horizontal="center" vertical="center" wrapText="1"/>
    </xf>
    <xf numFmtId="49" fontId="0" fillId="0" borderId="19" xfId="0" applyNumberFormat="1" applyBorder="1" applyAlignment="1">
      <alignment horizontal="center" vertical="center" wrapText="1"/>
    </xf>
    <xf numFmtId="0" fontId="0" fillId="0" borderId="28" xfId="0" applyBorder="1" applyAlignment="1">
      <alignment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top"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NumberFormat="1" applyAlignment="1">
      <alignment/>
    </xf>
    <xf numFmtId="0" fontId="0" fillId="0" borderId="0" xfId="0" applyAlignment="1">
      <alignment vertical="top" wrapText="1"/>
    </xf>
    <xf numFmtId="0" fontId="0" fillId="0" borderId="0" xfId="0" applyBorder="1" applyAlignment="1">
      <alignment vertical="center" wrapText="1"/>
    </xf>
    <xf numFmtId="49" fontId="0" fillId="0" borderId="12" xfId="0" applyNumberFormat="1" applyBorder="1" applyAlignment="1">
      <alignment horizontal="center" vertical="center"/>
    </xf>
    <xf numFmtId="165" fontId="0" fillId="0" borderId="29" xfId="0" applyNumberFormat="1" applyBorder="1" applyAlignment="1">
      <alignment horizontal="right" vertical="center" wrapText="1"/>
    </xf>
    <xf numFmtId="165" fontId="0" fillId="0" borderId="30" xfId="0" applyNumberFormat="1" applyBorder="1" applyAlignment="1">
      <alignment horizontal="center" vertical="center" wrapText="1"/>
    </xf>
    <xf numFmtId="165" fontId="0" fillId="0" borderId="30" xfId="0" applyNumberFormat="1" applyBorder="1" applyAlignment="1">
      <alignment vertical="center" wrapText="1"/>
    </xf>
    <xf numFmtId="165" fontId="0" fillId="0" borderId="31" xfId="0" applyNumberFormat="1" applyBorder="1" applyAlignment="1">
      <alignment vertical="center" wrapText="1"/>
    </xf>
    <xf numFmtId="165" fontId="0" fillId="0" borderId="17" xfId="0" applyNumberFormat="1" applyBorder="1" applyAlignment="1">
      <alignment horizontal="right" vertical="center" wrapText="1"/>
    </xf>
    <xf numFmtId="165" fontId="0" fillId="0" borderId="18" xfId="0" applyNumberFormat="1" applyBorder="1" applyAlignment="1">
      <alignment horizontal="right" vertical="center" wrapText="1"/>
    </xf>
    <xf numFmtId="165" fontId="0" fillId="0" borderId="0" xfId="0" applyNumberFormat="1" applyAlignment="1">
      <alignment/>
    </xf>
    <xf numFmtId="0" fontId="57" fillId="0" borderId="16" xfId="0" applyFont="1" applyBorder="1" applyAlignment="1">
      <alignment horizontal="center" vertical="center" wrapText="1"/>
    </xf>
    <xf numFmtId="49" fontId="0" fillId="0" borderId="11" xfId="0" applyNumberFormat="1"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xf>
    <xf numFmtId="2" fontId="0" fillId="0" borderId="0" xfId="0" applyNumberFormat="1" applyAlignment="1">
      <alignment vertical="center"/>
    </xf>
    <xf numFmtId="2" fontId="0" fillId="0" borderId="12" xfId="0" applyNumberFormat="1" applyBorder="1" applyAlignment="1">
      <alignment vertical="center"/>
    </xf>
    <xf numFmtId="2" fontId="0" fillId="0" borderId="12" xfId="0" applyNumberFormat="1" applyBorder="1" applyAlignment="1">
      <alignment horizontal="center" vertical="center"/>
    </xf>
    <xf numFmtId="0" fontId="46" fillId="0" borderId="0" xfId="0" applyFont="1" applyAlignment="1">
      <alignment vertical="center"/>
    </xf>
    <xf numFmtId="0" fontId="0" fillId="0" borderId="21" xfId="0" applyBorder="1" applyAlignment="1">
      <alignment vertical="top" wrapText="1"/>
    </xf>
    <xf numFmtId="0" fontId="0" fillId="0" borderId="14" xfId="0"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49" fontId="0" fillId="0" borderId="0" xfId="0" applyNumberFormat="1" applyBorder="1" applyAlignment="1">
      <alignment vertical="center"/>
    </xf>
    <xf numFmtId="3" fontId="46" fillId="0" borderId="11" xfId="0" applyNumberFormat="1" applyFont="1" applyBorder="1" applyAlignment="1">
      <alignment horizontal="center" vertical="center" wrapText="1"/>
    </xf>
    <xf numFmtId="0" fontId="38" fillId="0" borderId="0" xfId="0" applyFont="1" applyAlignment="1">
      <alignment/>
    </xf>
    <xf numFmtId="49" fontId="0" fillId="0" borderId="12" xfId="0" applyNumberFormat="1" applyFill="1" applyBorder="1" applyAlignment="1">
      <alignment horizontal="center" vertical="center"/>
    </xf>
    <xf numFmtId="0" fontId="0" fillId="0" borderId="32" xfId="0" applyBorder="1" applyAlignment="1">
      <alignment horizontal="center" vertical="center" wrapText="1"/>
    </xf>
    <xf numFmtId="49" fontId="0" fillId="0" borderId="33" xfId="0" applyNumberFormat="1" applyFill="1" applyBorder="1" applyAlignment="1">
      <alignment horizontal="center" vertical="center"/>
    </xf>
    <xf numFmtId="49" fontId="0" fillId="0" borderId="23" xfId="0" applyNumberFormat="1" applyFill="1" applyBorder="1" applyAlignment="1">
      <alignment horizontal="center" vertical="center"/>
    </xf>
    <xf numFmtId="0" fontId="0" fillId="0" borderId="34"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26" xfId="0" applyBorder="1" applyAlignment="1">
      <alignment vertical="top" wrapText="1"/>
    </xf>
    <xf numFmtId="0" fontId="0" fillId="0" borderId="38" xfId="0" applyBorder="1" applyAlignment="1">
      <alignment vertical="top" wrapText="1"/>
    </xf>
    <xf numFmtId="49" fontId="0" fillId="0" borderId="39" xfId="0" applyNumberFormat="1" applyFill="1" applyBorder="1" applyAlignment="1">
      <alignment horizontal="center" vertical="center"/>
    </xf>
    <xf numFmtId="0" fontId="0" fillId="0" borderId="32" xfId="0" applyBorder="1" applyAlignment="1">
      <alignment vertical="top" wrapText="1"/>
    </xf>
    <xf numFmtId="0" fontId="0" fillId="0" borderId="40" xfId="0" applyBorder="1" applyAlignment="1">
      <alignment vertical="top" wrapText="1"/>
    </xf>
    <xf numFmtId="0" fontId="0" fillId="0" borderId="40" xfId="0" applyFill="1" applyBorder="1" applyAlignment="1">
      <alignment horizontal="center" vertical="center" wrapText="1"/>
    </xf>
    <xf numFmtId="49" fontId="0" fillId="0" borderId="41" xfId="0" applyNumberFormat="1" applyFill="1" applyBorder="1" applyAlignment="1">
      <alignment horizontal="center" vertical="center"/>
    </xf>
    <xf numFmtId="0" fontId="0" fillId="0" borderId="32" xfId="0" applyFill="1" applyBorder="1" applyAlignment="1">
      <alignment horizontal="center" vertical="center" wrapText="1"/>
    </xf>
    <xf numFmtId="49" fontId="0" fillId="0" borderId="0" xfId="0" applyNumberFormat="1" applyFill="1" applyBorder="1" applyAlignment="1">
      <alignment vertical="center" wrapText="1"/>
    </xf>
    <xf numFmtId="0" fontId="0" fillId="0" borderId="42" xfId="0" applyBorder="1" applyAlignment="1">
      <alignment/>
    </xf>
    <xf numFmtId="49" fontId="0" fillId="0" borderId="19"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0" fontId="0" fillId="0" borderId="43" xfId="0" applyBorder="1" applyAlignment="1">
      <alignment vertical="top" wrapText="1"/>
    </xf>
    <xf numFmtId="0" fontId="58" fillId="0" borderId="0" xfId="0" applyFont="1" applyBorder="1" applyAlignment="1">
      <alignment vertical="top" wrapText="1"/>
    </xf>
    <xf numFmtId="0" fontId="0" fillId="0" borderId="12" xfId="0" applyBorder="1" applyAlignment="1">
      <alignment horizontal="center" vertical="top" wrapText="1"/>
    </xf>
    <xf numFmtId="0" fontId="0" fillId="0" borderId="13" xfId="0" applyBorder="1" applyAlignment="1">
      <alignment/>
    </xf>
    <xf numFmtId="0" fontId="0" fillId="0" borderId="19" xfId="0" applyBorder="1" applyAlignment="1">
      <alignment vertical="top" wrapText="1"/>
    </xf>
    <xf numFmtId="49" fontId="0" fillId="0" borderId="34" xfId="0" applyNumberFormat="1" applyBorder="1" applyAlignment="1">
      <alignment horizontal="center" vertical="center"/>
    </xf>
    <xf numFmtId="49" fontId="0" fillId="0" borderId="40" xfId="0" applyNumberFormat="1" applyBorder="1" applyAlignment="1">
      <alignment horizontal="center" vertical="center"/>
    </xf>
    <xf numFmtId="0" fontId="59" fillId="0" borderId="12" xfId="0" applyFont="1" applyBorder="1" applyAlignment="1">
      <alignment horizontal="center" vertical="center" wrapText="1"/>
    </xf>
    <xf numFmtId="49" fontId="0" fillId="0" borderId="44" xfId="0" applyNumberFormat="1" applyBorder="1" applyAlignment="1">
      <alignment horizontal="center" vertical="center"/>
    </xf>
    <xf numFmtId="49" fontId="0" fillId="0" borderId="45" xfId="0" applyNumberFormat="1" applyBorder="1" applyAlignment="1">
      <alignment horizontal="center" vertical="center"/>
    </xf>
    <xf numFmtId="49" fontId="0" fillId="0" borderId="17" xfId="0" applyNumberFormat="1" applyBorder="1" applyAlignment="1">
      <alignment horizontal="center" vertical="center"/>
    </xf>
    <xf numFmtId="0" fontId="0" fillId="0" borderId="0" xfId="0" applyAlignment="1">
      <alignment horizontal="right"/>
    </xf>
    <xf numFmtId="0" fontId="0" fillId="0" borderId="40" xfId="0" applyBorder="1" applyAlignment="1">
      <alignment horizontal="center" vertical="center" wrapText="1"/>
    </xf>
    <xf numFmtId="49" fontId="0" fillId="0" borderId="32" xfId="0" applyNumberFormat="1" applyBorder="1" applyAlignment="1">
      <alignment horizontal="center" vertical="center"/>
    </xf>
    <xf numFmtId="49" fontId="0" fillId="0" borderId="41" xfId="0" applyNumberFormat="1" applyBorder="1" applyAlignment="1">
      <alignment horizontal="center" vertical="center"/>
    </xf>
    <xf numFmtId="0" fontId="46" fillId="0" borderId="0" xfId="0" applyFont="1" applyAlignment="1">
      <alignment horizontal="justify"/>
    </xf>
    <xf numFmtId="0" fontId="0" fillId="0" borderId="0" xfId="0" applyAlignment="1">
      <alignment wrapText="1"/>
    </xf>
    <xf numFmtId="0" fontId="0" fillId="0" borderId="11" xfId="0" applyBorder="1" applyAlignment="1">
      <alignment horizontal="center" vertical="top" wrapText="1"/>
    </xf>
    <xf numFmtId="4" fontId="46" fillId="0" borderId="10" xfId="0" applyNumberFormat="1" applyFont="1" applyFill="1" applyBorder="1" applyAlignment="1">
      <alignment horizontal="center" vertical="center" wrapText="1"/>
    </xf>
    <xf numFmtId="0" fontId="46" fillId="0" borderId="0" xfId="0" applyFont="1" applyAlignment="1">
      <alignment/>
    </xf>
    <xf numFmtId="0" fontId="0" fillId="0" borderId="11" xfId="0" applyBorder="1" applyAlignment="1">
      <alignment horizontal="center" vertical="center" wrapText="1"/>
    </xf>
    <xf numFmtId="0" fontId="0" fillId="0" borderId="11" xfId="0" applyBorder="1" applyAlignment="1">
      <alignment horizontal="center" vertical="top" wrapText="1"/>
    </xf>
    <xf numFmtId="0" fontId="0" fillId="0" borderId="0" xfId="0" applyBorder="1" applyAlignment="1">
      <alignment horizontal="center" vertical="center" wrapText="1"/>
    </xf>
    <xf numFmtId="0" fontId="0" fillId="0" borderId="0" xfId="0" applyFill="1" applyAlignment="1">
      <alignment/>
    </xf>
    <xf numFmtId="0" fontId="0" fillId="0" borderId="12" xfId="0" applyFill="1" applyBorder="1" applyAlignment="1">
      <alignment vertical="center" wrapText="1"/>
    </xf>
    <xf numFmtId="14" fontId="0" fillId="0" borderId="10" xfId="0" applyNumberFormat="1" applyBorder="1" applyAlignment="1">
      <alignment vertical="top" wrapText="1"/>
    </xf>
    <xf numFmtId="166" fontId="0" fillId="0" borderId="10" xfId="0" applyNumberFormat="1" applyBorder="1" applyAlignment="1">
      <alignment vertical="top" wrapText="1"/>
    </xf>
    <xf numFmtId="167" fontId="0" fillId="0" borderId="11" xfId="0" applyNumberFormat="1" applyBorder="1" applyAlignment="1">
      <alignment vertical="top" wrapText="1"/>
    </xf>
    <xf numFmtId="0" fontId="46" fillId="0" borderId="0" xfId="0" applyFont="1" applyAlignment="1">
      <alignment horizontal="center" vertical="center"/>
    </xf>
    <xf numFmtId="0" fontId="60" fillId="0" borderId="0" xfId="0" applyFont="1" applyBorder="1" applyAlignment="1">
      <alignment horizontal="center"/>
    </xf>
    <xf numFmtId="0" fontId="0" fillId="0" borderId="0" xfId="0" applyFont="1" applyBorder="1" applyAlignment="1">
      <alignment horizontal="center" vertical="center" wrapText="1"/>
    </xf>
    <xf numFmtId="0" fontId="60" fillId="0" borderId="0" xfId="0" applyFont="1" applyBorder="1" applyAlignment="1">
      <alignment horizontal="left"/>
    </xf>
    <xf numFmtId="0" fontId="0" fillId="0" borderId="12" xfId="0" applyFill="1" applyBorder="1" applyAlignment="1">
      <alignment horizontal="center" vertical="center"/>
    </xf>
    <xf numFmtId="0" fontId="60" fillId="0" borderId="21" xfId="0" applyFont="1" applyBorder="1" applyAlignment="1">
      <alignment horizontal="center" vertical="top" wrapText="1"/>
    </xf>
    <xf numFmtId="0" fontId="60" fillId="0" borderId="19" xfId="0" applyFont="1" applyBorder="1" applyAlignment="1">
      <alignment vertical="top" wrapText="1"/>
    </xf>
    <xf numFmtId="3" fontId="60" fillId="0" borderId="19" xfId="0" applyNumberFormat="1" applyFont="1" applyBorder="1" applyAlignment="1">
      <alignmen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46" xfId="0" applyBorder="1" applyAlignment="1">
      <alignment horizontal="center" vertical="center" wrapText="1"/>
    </xf>
    <xf numFmtId="0" fontId="0" fillId="0" borderId="46" xfId="0" applyBorder="1" applyAlignment="1">
      <alignment horizontal="center" vertical="center"/>
    </xf>
    <xf numFmtId="0" fontId="60" fillId="0" borderId="19" xfId="0" applyFont="1" applyBorder="1" applyAlignment="1">
      <alignment horizontal="center" vertical="top" wrapText="1"/>
    </xf>
    <xf numFmtId="0" fontId="60" fillId="0" borderId="19" xfId="0" applyFont="1" applyBorder="1" applyAlignment="1">
      <alignment horizontal="center" vertical="center" wrapText="1"/>
    </xf>
    <xf numFmtId="0" fontId="53" fillId="0" borderId="0" xfId="0" applyFont="1" applyFill="1" applyAlignment="1">
      <alignment/>
    </xf>
    <xf numFmtId="0" fontId="61" fillId="0" borderId="0" xfId="0" applyFont="1" applyFill="1" applyAlignment="1">
      <alignment/>
    </xf>
    <xf numFmtId="0" fontId="0" fillId="0" borderId="10" xfId="0" applyFill="1" applyBorder="1" applyAlignment="1">
      <alignment horizontal="center" vertical="center" wrapText="1"/>
    </xf>
    <xf numFmtId="0" fontId="0" fillId="0" borderId="28" xfId="0" applyBorder="1" applyAlignment="1">
      <alignment horizontal="center" vertical="top" wrapText="1"/>
    </xf>
    <xf numFmtId="0" fontId="0" fillId="0" borderId="28" xfId="0" applyBorder="1" applyAlignment="1">
      <alignment vertical="top" wrapText="1"/>
    </xf>
    <xf numFmtId="49" fontId="0" fillId="0" borderId="13" xfId="0" applyNumberFormat="1" applyBorder="1" applyAlignment="1">
      <alignment horizontal="center" vertical="center"/>
    </xf>
    <xf numFmtId="0" fontId="0" fillId="0" borderId="46" xfId="0" applyBorder="1" applyAlignment="1">
      <alignment horizontal="center" vertical="center"/>
    </xf>
    <xf numFmtId="0" fontId="0" fillId="0" borderId="14" xfId="0" applyBorder="1" applyAlignment="1">
      <alignment vertical="center" wrapText="1"/>
    </xf>
    <xf numFmtId="0" fontId="0" fillId="0" borderId="0" xfId="0" applyAlignment="1">
      <alignment horizontal="center"/>
    </xf>
    <xf numFmtId="0" fontId="0" fillId="0" borderId="0" xfId="0" applyBorder="1" applyAlignment="1">
      <alignment horizontal="left" vertical="top" wrapText="1"/>
    </xf>
    <xf numFmtId="49" fontId="0" fillId="0" borderId="13" xfId="0" applyNumberFormat="1" applyFill="1" applyBorder="1" applyAlignment="1">
      <alignment horizontal="center" vertical="center"/>
    </xf>
    <xf numFmtId="0" fontId="0" fillId="0" borderId="11" xfId="0" applyBorder="1" applyAlignment="1">
      <alignment horizontal="left" vertical="center" wrapText="1"/>
    </xf>
    <xf numFmtId="0" fontId="46" fillId="0" borderId="11" xfId="0" applyFont="1" applyBorder="1" applyAlignment="1">
      <alignment horizontal="center" vertical="center" wrapText="1"/>
    </xf>
    <xf numFmtId="165" fontId="0" fillId="0" borderId="19" xfId="0" applyNumberFormat="1" applyBorder="1" applyAlignment="1">
      <alignment horizontal="center" vertical="center" wrapText="1"/>
    </xf>
    <xf numFmtId="0" fontId="0" fillId="0" borderId="0" xfId="0" applyBorder="1" applyAlignment="1">
      <alignment horizontal="center" vertical="center" wrapText="1"/>
    </xf>
    <xf numFmtId="0" fontId="60" fillId="0" borderId="12" xfId="0" applyFont="1" applyBorder="1" applyAlignment="1">
      <alignment horizontal="center" vertical="center" wrapText="1"/>
    </xf>
    <xf numFmtId="0" fontId="60" fillId="0" borderId="12" xfId="0" applyFont="1" applyBorder="1" applyAlignment="1">
      <alignment vertical="top" wrapText="1"/>
    </xf>
    <xf numFmtId="3" fontId="60" fillId="0" borderId="12" xfId="0" applyNumberFormat="1" applyFont="1" applyBorder="1" applyAlignment="1">
      <alignment vertical="top" wrapText="1"/>
    </xf>
    <xf numFmtId="0" fontId="60" fillId="0" borderId="12" xfId="0" applyFont="1" applyBorder="1" applyAlignment="1">
      <alignment horizontal="center" vertical="top" wrapText="1"/>
    </xf>
    <xf numFmtId="0" fontId="62" fillId="0" borderId="19" xfId="0" applyFont="1" applyBorder="1" applyAlignment="1">
      <alignment vertical="top" wrapText="1"/>
    </xf>
    <xf numFmtId="0" fontId="60" fillId="0" borderId="0" xfId="0" applyFont="1" applyBorder="1" applyAlignment="1">
      <alignment horizontal="center" vertical="top" wrapText="1"/>
    </xf>
    <xf numFmtId="0" fontId="60" fillId="0" borderId="0" xfId="0" applyFont="1" applyBorder="1" applyAlignment="1">
      <alignment vertical="top" wrapText="1"/>
    </xf>
    <xf numFmtId="3" fontId="60" fillId="0" borderId="0" xfId="0" applyNumberFormat="1" applyFont="1" applyBorder="1" applyAlignment="1">
      <alignment vertical="top" wrapText="1"/>
    </xf>
    <xf numFmtId="0" fontId="62" fillId="0" borderId="0" xfId="0" applyFont="1" applyBorder="1" applyAlignment="1">
      <alignment vertical="top" wrapText="1"/>
    </xf>
    <xf numFmtId="0" fontId="60" fillId="0" borderId="0" xfId="0" applyFont="1" applyBorder="1" applyAlignment="1">
      <alignment horizontal="center" vertical="center" wrapText="1"/>
    </xf>
    <xf numFmtId="0" fontId="60" fillId="0" borderId="28" xfId="0" applyFont="1" applyBorder="1" applyAlignment="1">
      <alignment horizontal="center" vertical="top" wrapText="1"/>
    </xf>
    <xf numFmtId="0" fontId="0" fillId="0" borderId="12" xfId="0" applyFill="1" applyBorder="1" applyAlignment="1">
      <alignment/>
    </xf>
    <xf numFmtId="2" fontId="0" fillId="0" borderId="12" xfId="0" applyNumberFormat="1" applyFill="1" applyBorder="1" applyAlignment="1">
      <alignment vertical="center"/>
    </xf>
    <xf numFmtId="2" fontId="0" fillId="0" borderId="12" xfId="0" applyNumberFormat="1" applyFill="1" applyBorder="1" applyAlignment="1">
      <alignment horizontal="center" vertical="center"/>
    </xf>
    <xf numFmtId="0" fontId="0" fillId="0" borderId="46" xfId="0"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wrapText="1"/>
    </xf>
    <xf numFmtId="0" fontId="46" fillId="0" borderId="0" xfId="0" applyFont="1" applyBorder="1" applyAlignment="1">
      <alignment vertical="center"/>
    </xf>
    <xf numFmtId="0" fontId="0" fillId="0" borderId="41" xfId="0" applyBorder="1" applyAlignment="1">
      <alignment/>
    </xf>
    <xf numFmtId="0" fontId="0" fillId="0" borderId="21" xfId="0" applyBorder="1" applyAlignment="1">
      <alignment/>
    </xf>
    <xf numFmtId="2" fontId="0" fillId="0" borderId="34" xfId="0" applyNumberFormat="1" applyFill="1" applyBorder="1" applyAlignment="1">
      <alignment horizontal="center" vertical="center" wrapText="1"/>
    </xf>
    <xf numFmtId="2" fontId="0" fillId="0" borderId="47" xfId="0" applyNumberFormat="1" applyFill="1" applyBorder="1" applyAlignment="1">
      <alignment horizontal="center" vertical="center" wrapText="1"/>
    </xf>
    <xf numFmtId="0" fontId="0" fillId="0" borderId="48" xfId="0" applyBorder="1" applyAlignment="1">
      <alignment horizontal="center"/>
    </xf>
    <xf numFmtId="0" fontId="0" fillId="0" borderId="49" xfId="0" applyBorder="1" applyAlignment="1">
      <alignment horizontal="center"/>
    </xf>
    <xf numFmtId="2" fontId="0" fillId="0" borderId="32" xfId="0" applyNumberFormat="1" applyBorder="1" applyAlignment="1">
      <alignment horizontal="center" vertical="center" wrapText="1"/>
    </xf>
    <xf numFmtId="2" fontId="0" fillId="0" borderId="50" xfId="0" applyNumberFormat="1" applyBorder="1" applyAlignment="1">
      <alignment horizontal="center" vertical="center" wrapText="1"/>
    </xf>
    <xf numFmtId="0" fontId="0" fillId="0" borderId="51" xfId="0" applyBorder="1" applyAlignment="1">
      <alignment horizontal="center"/>
    </xf>
    <xf numFmtId="0" fontId="0" fillId="0" borderId="52" xfId="0" applyBorder="1" applyAlignment="1">
      <alignment horizontal="center"/>
    </xf>
    <xf numFmtId="49" fontId="46" fillId="0" borderId="13" xfId="0" applyNumberFormat="1" applyFont="1" applyFill="1" applyBorder="1" applyAlignment="1">
      <alignment horizontal="center" vertical="center"/>
    </xf>
    <xf numFmtId="2" fontId="0" fillId="0" borderId="53" xfId="0" applyNumberFormat="1" applyBorder="1" applyAlignment="1">
      <alignment horizontal="right" vertical="top" wrapText="1"/>
    </xf>
    <xf numFmtId="2" fontId="0" fillId="0" borderId="54" xfId="0" applyNumberFormat="1" applyBorder="1" applyAlignment="1">
      <alignment horizontal="right" vertical="top" wrapText="1"/>
    </xf>
    <xf numFmtId="0" fontId="0" fillId="0" borderId="54" xfId="0" applyBorder="1" applyAlignment="1">
      <alignment horizontal="center"/>
    </xf>
    <xf numFmtId="0" fontId="0" fillId="0" borderId="55" xfId="0" applyBorder="1" applyAlignment="1">
      <alignment horizontal="center"/>
    </xf>
    <xf numFmtId="2" fontId="0" fillId="0" borderId="35" xfId="0" applyNumberFormat="1" applyBorder="1" applyAlignment="1">
      <alignment horizontal="right" vertical="top" wrapText="1"/>
    </xf>
    <xf numFmtId="2" fontId="0" fillId="0" borderId="34" xfId="0" applyNumberFormat="1" applyBorder="1" applyAlignment="1">
      <alignment horizontal="right" vertical="top" wrapText="1"/>
    </xf>
    <xf numFmtId="0" fontId="0" fillId="0" borderId="34" xfId="0" applyBorder="1" applyAlignment="1">
      <alignment horizontal="center"/>
    </xf>
    <xf numFmtId="2" fontId="0" fillId="0" borderId="43" xfId="0" applyNumberFormat="1" applyBorder="1" applyAlignment="1">
      <alignment horizontal="right" vertical="top" wrapText="1"/>
    </xf>
    <xf numFmtId="2" fontId="0" fillId="0" borderId="32" xfId="0" applyNumberFormat="1" applyBorder="1" applyAlignment="1">
      <alignment horizontal="right" vertical="top" wrapText="1"/>
    </xf>
    <xf numFmtId="0" fontId="0" fillId="0" borderId="32" xfId="0" applyBorder="1" applyAlignment="1">
      <alignment horizontal="center"/>
    </xf>
    <xf numFmtId="0" fontId="0" fillId="0" borderId="56" xfId="0" applyBorder="1" applyAlignment="1">
      <alignment horizontal="center"/>
    </xf>
    <xf numFmtId="0" fontId="0" fillId="0" borderId="46" xfId="0" applyBorder="1" applyAlignment="1">
      <alignment/>
    </xf>
    <xf numFmtId="0" fontId="0" fillId="0" borderId="28" xfId="0" applyBorder="1" applyAlignment="1">
      <alignment/>
    </xf>
    <xf numFmtId="0" fontId="0" fillId="0" borderId="33" xfId="0" applyBorder="1" applyAlignment="1">
      <alignment vertical="top" wrapText="1"/>
    </xf>
    <xf numFmtId="0" fontId="0" fillId="0" borderId="0" xfId="0" applyBorder="1" applyAlignment="1">
      <alignment horizontal="right" vertical="top" wrapText="1"/>
    </xf>
    <xf numFmtId="0" fontId="0" fillId="0" borderId="57" xfId="0" applyBorder="1" applyAlignment="1">
      <alignment horizontal="center" vertical="top" wrapText="1"/>
    </xf>
    <xf numFmtId="2" fontId="0" fillId="0" borderId="42" xfId="0" applyNumberFormat="1" applyBorder="1" applyAlignment="1">
      <alignment horizontal="center" vertical="top" wrapText="1"/>
    </xf>
    <xf numFmtId="2" fontId="0" fillId="0" borderId="42" xfId="0" applyNumberFormat="1" applyBorder="1" applyAlignment="1">
      <alignment horizontal="right" vertical="top" wrapText="1"/>
    </xf>
    <xf numFmtId="0" fontId="0" fillId="0" borderId="15" xfId="0" applyBorder="1" applyAlignment="1">
      <alignment/>
    </xf>
    <xf numFmtId="2" fontId="0" fillId="0" borderId="40" xfId="0" applyNumberFormat="1" applyBorder="1" applyAlignment="1">
      <alignment horizontal="right" vertical="top" wrapText="1"/>
    </xf>
    <xf numFmtId="2" fontId="0" fillId="0" borderId="58" xfId="0" applyNumberFormat="1" applyBorder="1" applyAlignment="1">
      <alignment horizontal="right" vertical="top" wrapText="1"/>
    </xf>
    <xf numFmtId="0" fontId="0" fillId="0" borderId="40" xfId="0" applyBorder="1" applyAlignment="1">
      <alignment horizontal="center"/>
    </xf>
    <xf numFmtId="0" fontId="0" fillId="0" borderId="59" xfId="0" applyBorder="1" applyAlignment="1">
      <alignment horizontal="center"/>
    </xf>
    <xf numFmtId="0" fontId="0" fillId="0" borderId="34" xfId="0" applyFill="1" applyBorder="1" applyAlignment="1">
      <alignment horizontal="center" vertical="top" wrapText="1"/>
    </xf>
    <xf numFmtId="2" fontId="0" fillId="0" borderId="47" xfId="0" applyNumberFormat="1" applyBorder="1" applyAlignment="1">
      <alignment horizontal="right" vertical="top" wrapText="1"/>
    </xf>
    <xf numFmtId="0" fontId="46" fillId="0" borderId="32" xfId="0" applyFont="1" applyFill="1" applyBorder="1" applyAlignment="1">
      <alignment horizontal="center" vertical="center"/>
    </xf>
    <xf numFmtId="2" fontId="0" fillId="0" borderId="50" xfId="0" applyNumberFormat="1" applyBorder="1" applyAlignment="1">
      <alignment horizontal="right" vertical="top" wrapText="1"/>
    </xf>
    <xf numFmtId="49" fontId="0" fillId="0" borderId="60" xfId="0" applyNumberFormat="1" applyFill="1" applyBorder="1" applyAlignment="1">
      <alignment horizontal="center" vertical="center"/>
    </xf>
    <xf numFmtId="2" fontId="0" fillId="0" borderId="61" xfId="0" applyNumberFormat="1" applyBorder="1" applyAlignment="1">
      <alignment horizontal="right" vertical="top" wrapText="1"/>
    </xf>
    <xf numFmtId="0" fontId="0" fillId="0" borderId="61" xfId="0" applyBorder="1" applyAlignment="1">
      <alignment horizontal="center"/>
    </xf>
    <xf numFmtId="49" fontId="0" fillId="0" borderId="13" xfId="0" applyNumberFormat="1" applyFill="1" applyBorder="1" applyAlignment="1">
      <alignment horizontal="center" vertical="top" wrapText="1"/>
    </xf>
    <xf numFmtId="49" fontId="0" fillId="0" borderId="0" xfId="0" applyNumberFormat="1" applyFill="1" applyBorder="1" applyAlignment="1">
      <alignment horizontal="center" vertical="center" wrapText="1"/>
    </xf>
    <xf numFmtId="2" fontId="0" fillId="0" borderId="57" xfId="0" applyNumberFormat="1" applyBorder="1" applyAlignment="1">
      <alignment horizontal="right" vertical="top" wrapText="1"/>
    </xf>
    <xf numFmtId="0" fontId="0" fillId="0" borderId="57" xfId="0" applyBorder="1" applyAlignment="1">
      <alignment horizontal="center"/>
    </xf>
    <xf numFmtId="0" fontId="0" fillId="0" borderId="62" xfId="0" applyBorder="1" applyAlignment="1">
      <alignment horizontal="center"/>
    </xf>
    <xf numFmtId="49" fontId="46" fillId="0" borderId="13" xfId="0" applyNumberFormat="1" applyFont="1" applyFill="1" applyBorder="1" applyAlignment="1">
      <alignment horizontal="center" vertical="center" wrapText="1"/>
    </xf>
    <xf numFmtId="0" fontId="0" fillId="0" borderId="20" xfId="0" applyBorder="1" applyAlignment="1">
      <alignment/>
    </xf>
    <xf numFmtId="49" fontId="0" fillId="0" borderId="23" xfId="0" applyNumberFormat="1" applyFill="1" applyBorder="1" applyAlignment="1">
      <alignment horizontal="center" vertical="center" wrapText="1"/>
    </xf>
    <xf numFmtId="49" fontId="0" fillId="0" borderId="48" xfId="0" applyNumberFormat="1" applyFill="1" applyBorder="1" applyAlignment="1">
      <alignment horizontal="center" vertical="center" wrapText="1"/>
    </xf>
    <xf numFmtId="49" fontId="0" fillId="0" borderId="60"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xf numFmtId="49" fontId="46" fillId="0" borderId="63" xfId="0" applyNumberFormat="1" applyFont="1" applyFill="1" applyBorder="1" applyAlignment="1">
      <alignment horizontal="center" vertical="center" wrapText="1"/>
    </xf>
    <xf numFmtId="0" fontId="46" fillId="0" borderId="46" xfId="0" applyFont="1" applyBorder="1" applyAlignment="1">
      <alignment horizontal="center" vertical="center"/>
    </xf>
    <xf numFmtId="0" fontId="46" fillId="0" borderId="28" xfId="0" applyFont="1" applyBorder="1" applyAlignment="1">
      <alignment horizontal="center" vertical="center" wrapText="1"/>
    </xf>
    <xf numFmtId="0" fontId="46" fillId="0" borderId="12" xfId="0" applyFont="1" applyBorder="1" applyAlignment="1">
      <alignment horizontal="center" vertical="center" wrapText="1"/>
    </xf>
    <xf numFmtId="2" fontId="0" fillId="0" borderId="34" xfId="0" applyNumberFormat="1" applyBorder="1" applyAlignment="1">
      <alignment horizontal="center" vertical="center" wrapText="1"/>
    </xf>
    <xf numFmtId="2" fontId="0" fillId="0" borderId="43" xfId="0" applyNumberFormat="1" applyBorder="1" applyAlignment="1">
      <alignment horizontal="center" vertical="center" wrapText="1"/>
    </xf>
    <xf numFmtId="0" fontId="46" fillId="0" borderId="13" xfId="0" applyFont="1" applyBorder="1" applyAlignment="1">
      <alignment horizontal="center" vertical="center" wrapText="1"/>
    </xf>
    <xf numFmtId="2" fontId="0" fillId="0" borderId="36" xfId="0" applyNumberFormat="1" applyBorder="1" applyAlignment="1">
      <alignment horizontal="right" vertical="top" wrapText="1"/>
    </xf>
    <xf numFmtId="0" fontId="0" fillId="0" borderId="58" xfId="0" applyBorder="1" applyAlignment="1">
      <alignment horizontal="center"/>
    </xf>
    <xf numFmtId="2" fontId="0" fillId="0" borderId="28" xfId="0" applyNumberFormat="1" applyBorder="1" applyAlignment="1">
      <alignment horizontal="right" vertical="top" wrapText="1"/>
    </xf>
    <xf numFmtId="2" fontId="0" fillId="0" borderId="10" xfId="0" applyNumberFormat="1" applyBorder="1" applyAlignment="1">
      <alignment horizontal="right" vertical="top" wrapText="1"/>
    </xf>
    <xf numFmtId="0" fontId="0" fillId="0" borderId="13" xfId="0" applyBorder="1" applyAlignment="1">
      <alignment horizontal="left" vertical="center"/>
    </xf>
    <xf numFmtId="0" fontId="0" fillId="0" borderId="46" xfId="0" applyBorder="1" applyAlignment="1">
      <alignment horizontal="left" vertical="center"/>
    </xf>
    <xf numFmtId="0" fontId="0" fillId="0" borderId="28" xfId="0" applyBorder="1" applyAlignment="1">
      <alignment horizontal="left" vertical="center"/>
    </xf>
    <xf numFmtId="0" fontId="0" fillId="0" borderId="13" xfId="0" applyBorder="1" applyAlignment="1">
      <alignment horizontal="left" vertical="top" wrapText="1"/>
    </xf>
    <xf numFmtId="0" fontId="0" fillId="0" borderId="46" xfId="0" applyBorder="1" applyAlignment="1">
      <alignment horizontal="left" vertical="top" wrapText="1"/>
    </xf>
    <xf numFmtId="0" fontId="0" fillId="0" borderId="28" xfId="0" applyBorder="1" applyAlignment="1">
      <alignment horizontal="left" vertical="top" wrapText="1"/>
    </xf>
    <xf numFmtId="0" fontId="0" fillId="0" borderId="13" xfId="0" applyBorder="1" applyAlignment="1">
      <alignment horizontal="center" vertical="top" wrapText="1"/>
    </xf>
    <xf numFmtId="0" fontId="0" fillId="0" borderId="46" xfId="0" applyBorder="1" applyAlignment="1">
      <alignment horizontal="center" vertical="top" wrapText="1"/>
    </xf>
    <xf numFmtId="0" fontId="0" fillId="0" borderId="28" xfId="0" applyBorder="1" applyAlignment="1">
      <alignment horizontal="center" vertical="top" wrapText="1"/>
    </xf>
    <xf numFmtId="0" fontId="0" fillId="0" borderId="13" xfId="0" applyBorder="1" applyAlignment="1">
      <alignment horizontal="center" vertical="center" wrapText="1"/>
    </xf>
    <xf numFmtId="0" fontId="0" fillId="0" borderId="46" xfId="0" applyBorder="1" applyAlignment="1">
      <alignment horizontal="center" vertical="center" wrapText="1"/>
    </xf>
    <xf numFmtId="0" fontId="0" fillId="0" borderId="28" xfId="0" applyBorder="1" applyAlignment="1">
      <alignment horizontal="center" vertical="center" wrapText="1"/>
    </xf>
    <xf numFmtId="49" fontId="0" fillId="0" borderId="19" xfId="0"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0" borderId="13" xfId="0" applyBorder="1" applyAlignment="1">
      <alignment horizontal="left" vertical="center" wrapText="1"/>
    </xf>
    <xf numFmtId="0" fontId="0" fillId="0" borderId="46" xfId="0" applyBorder="1" applyAlignment="1">
      <alignment horizontal="left" vertical="center" wrapText="1"/>
    </xf>
    <xf numFmtId="0" fontId="0" fillId="0" borderId="28" xfId="0" applyBorder="1" applyAlignment="1">
      <alignment horizontal="left" vertical="center" wrapText="1"/>
    </xf>
    <xf numFmtId="0" fontId="0" fillId="0" borderId="13" xfId="0" applyBorder="1" applyAlignment="1">
      <alignment vertical="center" wrapText="1"/>
    </xf>
    <xf numFmtId="0" fontId="0" fillId="0" borderId="46" xfId="0" applyBorder="1" applyAlignment="1">
      <alignment vertical="center" wrapText="1"/>
    </xf>
    <xf numFmtId="0" fontId="0" fillId="0" borderId="28" xfId="0" applyBorder="1" applyAlignment="1">
      <alignment vertical="center" wrapText="1"/>
    </xf>
    <xf numFmtId="0" fontId="0" fillId="0" borderId="41"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63" xfId="0"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vertical="top" wrapText="1"/>
    </xf>
    <xf numFmtId="0" fontId="0" fillId="0" borderId="46" xfId="0" applyBorder="1" applyAlignment="1">
      <alignment vertical="top" wrapText="1"/>
    </xf>
    <xf numFmtId="0" fontId="0" fillId="0" borderId="28" xfId="0" applyBorder="1" applyAlignment="1">
      <alignment vertical="top" wrapText="1"/>
    </xf>
    <xf numFmtId="0" fontId="0" fillId="0" borderId="19" xfId="0" applyBorder="1" applyAlignment="1">
      <alignment horizontal="center" vertical="center" wrapText="1"/>
    </xf>
    <xf numFmtId="0" fontId="0" fillId="0" borderId="64" xfId="0" applyBorder="1" applyAlignment="1">
      <alignment horizontal="center" vertical="center" wrapText="1"/>
    </xf>
    <xf numFmtId="0" fontId="0" fillId="0" borderId="11" xfId="0" applyBorder="1" applyAlignment="1">
      <alignment horizontal="center" vertical="center" wrapText="1"/>
    </xf>
    <xf numFmtId="0" fontId="46" fillId="0" borderId="0" xfId="0" applyFont="1" applyAlignment="1">
      <alignment horizontal="center" vertical="center"/>
    </xf>
    <xf numFmtId="0" fontId="0" fillId="0" borderId="46" xfId="0" applyFont="1" applyBorder="1" applyAlignment="1">
      <alignment horizontal="center" vertical="center" wrapText="1"/>
    </xf>
    <xf numFmtId="0" fontId="0" fillId="0" borderId="28" xfId="0" applyFont="1" applyBorder="1" applyAlignment="1">
      <alignment horizontal="center" vertical="center" wrapText="1"/>
    </xf>
    <xf numFmtId="49" fontId="0" fillId="0" borderId="13" xfId="0" applyNumberFormat="1" applyBorder="1" applyAlignment="1">
      <alignment horizontal="center" vertical="center"/>
    </xf>
    <xf numFmtId="49" fontId="0" fillId="0" borderId="46"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13" xfId="0" applyNumberFormat="1" applyBorder="1" applyAlignment="1">
      <alignment horizontal="center" vertical="center" wrapText="1"/>
    </xf>
    <xf numFmtId="49" fontId="0" fillId="0" borderId="46" xfId="0" applyNumberFormat="1" applyBorder="1" applyAlignment="1">
      <alignment horizontal="center" vertical="center" wrapText="1"/>
    </xf>
    <xf numFmtId="49" fontId="0" fillId="0" borderId="28" xfId="0" applyNumberFormat="1" applyBorder="1" applyAlignment="1">
      <alignment horizontal="center" vertical="center" wrapText="1"/>
    </xf>
    <xf numFmtId="14" fontId="0" fillId="0" borderId="13" xfId="0" applyNumberFormat="1" applyBorder="1" applyAlignment="1">
      <alignment horizontal="center" vertical="center" wrapText="1"/>
    </xf>
    <xf numFmtId="14" fontId="0" fillId="0" borderId="46" xfId="0" applyNumberFormat="1" applyBorder="1" applyAlignment="1">
      <alignment horizontal="center" vertical="center" wrapText="1"/>
    </xf>
    <xf numFmtId="14" fontId="0" fillId="0" borderId="28" xfId="0" applyNumberFormat="1" applyBorder="1" applyAlignment="1">
      <alignment horizontal="center" vertical="center" wrapText="1"/>
    </xf>
    <xf numFmtId="0" fontId="0" fillId="0" borderId="13" xfId="0"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28" xfId="0" applyFont="1" applyFill="1" applyBorder="1" applyAlignment="1">
      <alignment horizontal="left" vertical="center" wrapText="1"/>
    </xf>
    <xf numFmtId="49" fontId="0" fillId="0" borderId="64" xfId="0" applyNumberFormat="1" applyBorder="1" applyAlignment="1">
      <alignment horizontal="center" vertical="center" wrapText="1"/>
    </xf>
    <xf numFmtId="0" fontId="0" fillId="0" borderId="13" xfId="0" applyNumberFormat="1" applyBorder="1" applyAlignment="1">
      <alignment horizontal="left" vertical="center" wrapText="1"/>
    </xf>
    <xf numFmtId="0" fontId="0" fillId="0" borderId="46" xfId="0" applyNumberFormat="1" applyBorder="1" applyAlignment="1">
      <alignment horizontal="left" vertical="center" wrapText="1"/>
    </xf>
    <xf numFmtId="0" fontId="0" fillId="0" borderId="28" xfId="0" applyNumberFormat="1" applyBorder="1" applyAlignment="1">
      <alignment horizontal="left" vertical="center" wrapText="1"/>
    </xf>
    <xf numFmtId="0" fontId="0" fillId="0" borderId="13" xfId="0" applyBorder="1" applyAlignment="1">
      <alignment horizontal="center" vertical="center"/>
    </xf>
    <xf numFmtId="0" fontId="0" fillId="0" borderId="46" xfId="0" applyBorder="1" applyAlignment="1">
      <alignment horizontal="center" vertical="center"/>
    </xf>
    <xf numFmtId="0" fontId="0" fillId="0" borderId="28" xfId="0" applyBorder="1" applyAlignment="1">
      <alignment horizontal="center" vertical="center"/>
    </xf>
    <xf numFmtId="49" fontId="0" fillId="0" borderId="13" xfId="0" applyNumberFormat="1" applyBorder="1" applyAlignment="1">
      <alignment horizontal="center" vertical="top" wrapText="1"/>
    </xf>
    <xf numFmtId="49" fontId="0" fillId="0" borderId="46" xfId="0" applyNumberFormat="1" applyBorder="1" applyAlignment="1">
      <alignment horizontal="center" vertical="top" wrapText="1"/>
    </xf>
    <xf numFmtId="49" fontId="0" fillId="0" borderId="28" xfId="0" applyNumberFormat="1" applyBorder="1" applyAlignment="1">
      <alignment horizontal="center" vertical="top" wrapText="1"/>
    </xf>
    <xf numFmtId="0" fontId="0" fillId="0" borderId="41" xfId="0" applyBorder="1" applyAlignment="1">
      <alignment vertical="center" wrapText="1"/>
    </xf>
    <xf numFmtId="0" fontId="0" fillId="0" borderId="21" xfId="0" applyBorder="1" applyAlignment="1">
      <alignment vertical="center" wrapText="1"/>
    </xf>
    <xf numFmtId="0" fontId="0" fillId="0" borderId="63" xfId="0" applyBorder="1" applyAlignment="1">
      <alignment vertical="center" wrapText="1"/>
    </xf>
    <xf numFmtId="0" fontId="0" fillId="0" borderId="10" xfId="0" applyBorder="1" applyAlignment="1">
      <alignment vertical="center" wrapText="1"/>
    </xf>
    <xf numFmtId="0" fontId="0" fillId="0" borderId="19" xfId="0" applyBorder="1" applyAlignment="1">
      <alignment horizontal="center" vertical="top" wrapText="1"/>
    </xf>
    <xf numFmtId="0" fontId="0" fillId="0" borderId="11" xfId="0" applyBorder="1" applyAlignment="1">
      <alignment horizontal="center" vertical="top" wrapText="1"/>
    </xf>
    <xf numFmtId="0" fontId="0" fillId="0" borderId="13" xfId="0" applyFont="1" applyBorder="1" applyAlignment="1">
      <alignment horizontal="center" vertical="center" wrapText="1"/>
    </xf>
    <xf numFmtId="0" fontId="46" fillId="0" borderId="0" xfId="0" applyFont="1" applyBorder="1" applyAlignment="1">
      <alignment horizontal="center" vertical="center"/>
    </xf>
    <xf numFmtId="0" fontId="0" fillId="0" borderId="46" xfId="0" applyFill="1" applyBorder="1" applyAlignment="1">
      <alignment horizontal="left" vertical="center" wrapText="1"/>
    </xf>
    <xf numFmtId="0" fontId="0" fillId="0" borderId="28" xfId="0" applyFill="1" applyBorder="1" applyAlignment="1">
      <alignment horizontal="left" vertical="center" wrapText="1"/>
    </xf>
    <xf numFmtId="0" fontId="0" fillId="0" borderId="20" xfId="0" applyBorder="1" applyAlignment="1">
      <alignment vertical="center" wrapText="1"/>
    </xf>
    <xf numFmtId="0" fontId="0" fillId="0" borderId="14" xfId="0" applyBorder="1" applyAlignment="1">
      <alignment vertical="center" wrapText="1"/>
    </xf>
    <xf numFmtId="14" fontId="0" fillId="0" borderId="13" xfId="0" applyNumberFormat="1" applyFill="1" applyBorder="1" applyAlignment="1">
      <alignment horizontal="center" vertical="top" wrapText="1"/>
    </xf>
    <xf numFmtId="14" fontId="0" fillId="0" borderId="28" xfId="0" applyNumberFormat="1" applyFill="1" applyBorder="1" applyAlignment="1">
      <alignment horizontal="center" vertical="top" wrapText="1"/>
    </xf>
    <xf numFmtId="0" fontId="0" fillId="0" borderId="13"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0" xfId="0" applyAlignment="1">
      <alignment horizontal="left" wrapText="1"/>
    </xf>
    <xf numFmtId="0" fontId="46" fillId="0" borderId="13" xfId="0" applyFont="1" applyBorder="1" applyAlignment="1">
      <alignment horizontal="left" vertical="top" wrapText="1"/>
    </xf>
    <xf numFmtId="0" fontId="46" fillId="0" borderId="46" xfId="0" applyFont="1" applyBorder="1" applyAlignment="1">
      <alignment horizontal="left" vertical="top" wrapText="1"/>
    </xf>
    <xf numFmtId="0" fontId="46" fillId="0" borderId="28" xfId="0" applyFont="1" applyBorder="1" applyAlignment="1">
      <alignment horizontal="left" vertical="top" wrapText="1"/>
    </xf>
    <xf numFmtId="0" fontId="46" fillId="0" borderId="0" xfId="0" applyFont="1" applyAlignment="1">
      <alignment horizontal="center"/>
    </xf>
    <xf numFmtId="0" fontId="46" fillId="0" borderId="0" xfId="0" applyFont="1" applyAlignment="1">
      <alignment horizontal="left" wrapText="1"/>
    </xf>
    <xf numFmtId="0" fontId="46" fillId="0" borderId="13" xfId="0" applyFont="1" applyBorder="1" applyAlignment="1">
      <alignment horizontal="left" wrapText="1"/>
    </xf>
    <xf numFmtId="0" fontId="46" fillId="0" borderId="46" xfId="0" applyFont="1" applyBorder="1" applyAlignment="1">
      <alignment horizontal="left" wrapText="1"/>
    </xf>
    <xf numFmtId="0" fontId="46" fillId="0" borderId="28" xfId="0" applyFont="1" applyBorder="1" applyAlignment="1">
      <alignment horizontal="left" wrapText="1"/>
    </xf>
    <xf numFmtId="0" fontId="0" fillId="0" borderId="47" xfId="0" applyBorder="1" applyAlignment="1">
      <alignment vertical="top" wrapText="1"/>
    </xf>
    <xf numFmtId="0" fontId="0" fillId="0" borderId="35" xfId="0" applyBorder="1" applyAlignment="1">
      <alignment vertical="top" wrapText="1"/>
    </xf>
    <xf numFmtId="0" fontId="0" fillId="0" borderId="47" xfId="0" applyBorder="1" applyAlignment="1">
      <alignment horizontal="left" vertical="top" wrapText="1"/>
    </xf>
    <xf numFmtId="0" fontId="0" fillId="0" borderId="26" xfId="0" applyBorder="1" applyAlignment="1">
      <alignment horizontal="left" vertical="top" wrapText="1"/>
    </xf>
    <xf numFmtId="0" fontId="0" fillId="0" borderId="30" xfId="0" applyBorder="1" applyAlignment="1">
      <alignment horizontal="left" vertical="top" wrapText="1"/>
    </xf>
    <xf numFmtId="0" fontId="0" fillId="0" borderId="65" xfId="0" applyBorder="1" applyAlignment="1">
      <alignment vertical="top" wrapText="1"/>
    </xf>
    <xf numFmtId="0" fontId="0" fillId="0" borderId="66" xfId="0" applyBorder="1" applyAlignment="1">
      <alignment vertical="top" wrapText="1"/>
    </xf>
    <xf numFmtId="0" fontId="0" fillId="0" borderId="34" xfId="0" applyBorder="1" applyAlignment="1">
      <alignment vertical="top" wrapText="1"/>
    </xf>
    <xf numFmtId="0" fontId="0" fillId="0" borderId="32" xfId="0" applyBorder="1" applyAlignment="1">
      <alignment horizontal="left"/>
    </xf>
    <xf numFmtId="0" fontId="0" fillId="0" borderId="34" xfId="0" applyBorder="1" applyAlignment="1">
      <alignment horizontal="left"/>
    </xf>
    <xf numFmtId="0" fontId="0" fillId="0" borderId="47" xfId="0" applyBorder="1" applyAlignment="1">
      <alignment horizontal="left"/>
    </xf>
    <xf numFmtId="0" fontId="0" fillId="0" borderId="20" xfId="0" applyBorder="1" applyAlignment="1">
      <alignment horizontal="left"/>
    </xf>
    <xf numFmtId="0" fontId="0" fillId="0" borderId="0" xfId="0" applyBorder="1" applyAlignment="1">
      <alignment vertical="top" wrapText="1"/>
    </xf>
    <xf numFmtId="0" fontId="0" fillId="0" borderId="67" xfId="0" applyBorder="1" applyAlignment="1">
      <alignment vertical="top" wrapText="1"/>
    </xf>
    <xf numFmtId="0" fontId="0" fillId="0" borderId="32" xfId="0" applyBorder="1" applyAlignment="1">
      <alignment vertical="top" wrapText="1"/>
    </xf>
    <xf numFmtId="0" fontId="0" fillId="0" borderId="68" xfId="0" applyBorder="1" applyAlignment="1">
      <alignment vertical="top" wrapText="1"/>
    </xf>
    <xf numFmtId="0" fontId="0" fillId="0" borderId="40" xfId="0" applyBorder="1" applyAlignment="1">
      <alignment vertical="top" wrapText="1"/>
    </xf>
    <xf numFmtId="0" fontId="0" fillId="0" borderId="51" xfId="0" applyBorder="1" applyAlignment="1">
      <alignment vertical="top" wrapText="1"/>
    </xf>
    <xf numFmtId="0" fontId="0" fillId="0" borderId="61" xfId="0" applyBorder="1" applyAlignment="1">
      <alignment vertical="top" wrapText="1"/>
    </xf>
    <xf numFmtId="0" fontId="46" fillId="0" borderId="41" xfId="0" applyFont="1" applyBorder="1" applyAlignment="1">
      <alignment horizontal="left" wrapText="1"/>
    </xf>
    <xf numFmtId="0" fontId="46" fillId="0" borderId="20" xfId="0" applyFont="1" applyBorder="1" applyAlignment="1">
      <alignment horizontal="left" wrapText="1"/>
    </xf>
    <xf numFmtId="0" fontId="46" fillId="0" borderId="21" xfId="0" applyFont="1" applyBorder="1" applyAlignment="1">
      <alignment horizontal="left" wrapText="1"/>
    </xf>
    <xf numFmtId="0" fontId="0" fillId="0" borderId="13" xfId="0" applyBorder="1" applyAlignment="1">
      <alignment/>
    </xf>
    <xf numFmtId="0" fontId="0" fillId="0" borderId="46" xfId="0" applyBorder="1" applyAlignment="1">
      <alignment/>
    </xf>
    <xf numFmtId="0" fontId="0" fillId="0" borderId="48" xfId="0" applyBorder="1" applyAlignment="1">
      <alignment vertical="top" wrapText="1"/>
    </xf>
    <xf numFmtId="0" fontId="0" fillId="0" borderId="69" xfId="0" applyBorder="1" applyAlignment="1">
      <alignment vertical="top" wrapText="1"/>
    </xf>
    <xf numFmtId="0" fontId="0" fillId="0" borderId="54" xfId="0" applyBorder="1" applyAlignment="1">
      <alignment vertical="top" wrapText="1"/>
    </xf>
    <xf numFmtId="0" fontId="0" fillId="0" borderId="13" xfId="0" applyFont="1" applyBorder="1" applyAlignment="1">
      <alignment horizontal="left" vertical="top" wrapText="1"/>
    </xf>
    <xf numFmtId="0" fontId="0" fillId="0" borderId="46" xfId="0" applyFont="1" applyBorder="1" applyAlignment="1">
      <alignment horizontal="left" vertical="top" wrapText="1"/>
    </xf>
    <xf numFmtId="0" fontId="0" fillId="0" borderId="13" xfId="0" applyFont="1" applyBorder="1" applyAlignment="1">
      <alignment horizontal="left" vertical="center" wrapText="1"/>
    </xf>
    <xf numFmtId="0" fontId="0" fillId="0" borderId="46" xfId="0" applyFont="1" applyBorder="1" applyAlignment="1">
      <alignment horizontal="left" vertical="center" wrapText="1"/>
    </xf>
    <xf numFmtId="0" fontId="0" fillId="0" borderId="22" xfId="0" applyFill="1" applyBorder="1" applyAlignment="1">
      <alignment horizontal="left" vertical="center" wrapText="1"/>
    </xf>
    <xf numFmtId="0" fontId="0" fillId="0" borderId="25" xfId="0" applyFill="1" applyBorder="1" applyAlignment="1">
      <alignment horizontal="left" vertical="center" wrapText="1"/>
    </xf>
    <xf numFmtId="0" fontId="0" fillId="0" borderId="29" xfId="0" applyFill="1" applyBorder="1" applyAlignment="1">
      <alignment horizontal="left" vertical="center" wrapText="1"/>
    </xf>
    <xf numFmtId="0" fontId="0" fillId="0" borderId="48" xfId="0" applyBorder="1" applyAlignment="1">
      <alignment horizontal="left" vertical="top" wrapText="1"/>
    </xf>
    <xf numFmtId="0" fontId="0" fillId="0" borderId="34" xfId="0" applyBorder="1" applyAlignment="1">
      <alignment horizontal="left" vertical="top" wrapText="1"/>
    </xf>
    <xf numFmtId="0" fontId="0" fillId="0" borderId="67" xfId="0" applyBorder="1" applyAlignment="1">
      <alignment horizontal="left" vertical="top" wrapText="1"/>
    </xf>
    <xf numFmtId="0" fontId="0" fillId="0" borderId="32" xfId="0" applyBorder="1" applyAlignment="1">
      <alignment horizontal="left" vertical="top" wrapText="1"/>
    </xf>
    <xf numFmtId="0" fontId="46" fillId="0" borderId="13" xfId="0" applyFont="1" applyFill="1" applyBorder="1" applyAlignment="1">
      <alignment horizontal="left" vertical="top" wrapText="1"/>
    </xf>
    <xf numFmtId="0" fontId="46" fillId="0" borderId="46" xfId="0" applyFont="1" applyFill="1" applyBorder="1" applyAlignment="1">
      <alignment horizontal="left" vertical="top" wrapText="1"/>
    </xf>
    <xf numFmtId="0" fontId="46" fillId="0" borderId="28" xfId="0" applyFont="1" applyFill="1" applyBorder="1" applyAlignment="1">
      <alignment horizontal="left" vertical="top" wrapText="1"/>
    </xf>
    <xf numFmtId="0" fontId="0" fillId="0" borderId="41" xfId="0" applyFill="1" applyBorder="1" applyAlignment="1">
      <alignment horizontal="left" vertical="center"/>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46" fillId="0" borderId="0" xfId="0" applyFont="1" applyAlignment="1">
      <alignment horizontal="center" vertical="center" wrapText="1"/>
    </xf>
    <xf numFmtId="49" fontId="0" fillId="0" borderId="13" xfId="0" applyNumberFormat="1" applyFill="1" applyBorder="1" applyAlignment="1">
      <alignment horizontal="center" vertical="center"/>
    </xf>
    <xf numFmtId="49" fontId="0" fillId="0" borderId="46" xfId="0" applyNumberFormat="1" applyFill="1" applyBorder="1" applyAlignment="1">
      <alignment horizontal="center" vertical="center"/>
    </xf>
    <xf numFmtId="49" fontId="0" fillId="0" borderId="28" xfId="0" applyNumberFormat="1" applyFill="1" applyBorder="1" applyAlignment="1">
      <alignment horizontal="center" vertical="center"/>
    </xf>
    <xf numFmtId="0" fontId="46" fillId="0" borderId="13" xfId="0" applyFont="1" applyBorder="1" applyAlignment="1">
      <alignment horizontal="center" vertical="top" wrapText="1"/>
    </xf>
    <xf numFmtId="0" fontId="46" fillId="0" borderId="28" xfId="0" applyFont="1" applyBorder="1" applyAlignment="1">
      <alignment horizontal="center" vertical="top" wrapText="1"/>
    </xf>
    <xf numFmtId="0" fontId="0" fillId="0" borderId="41"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4" fontId="0" fillId="0" borderId="20" xfId="0" applyNumberFormat="1" applyBorder="1" applyAlignment="1">
      <alignment horizontal="center" vertical="center" wrapText="1"/>
    </xf>
    <xf numFmtId="4" fontId="0" fillId="0" borderId="41"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6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center"/>
    </xf>
    <xf numFmtId="0" fontId="46" fillId="0" borderId="0" xfId="0" applyFont="1" applyAlignment="1">
      <alignment horizontal="left"/>
    </xf>
    <xf numFmtId="0" fontId="0" fillId="0" borderId="41"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70" xfId="0" applyBorder="1" applyAlignment="1">
      <alignment horizontal="left" vertical="top" wrapText="1"/>
    </xf>
    <xf numFmtId="0" fontId="0" fillId="0" borderId="57" xfId="0" applyBorder="1" applyAlignment="1">
      <alignment horizontal="left" vertical="top" wrapText="1"/>
    </xf>
    <xf numFmtId="0" fontId="0" fillId="0" borderId="62" xfId="0" applyBorder="1" applyAlignment="1">
      <alignment horizontal="left" vertical="top" wrapText="1"/>
    </xf>
    <xf numFmtId="0" fontId="0" fillId="0" borderId="36" xfId="0" applyBorder="1" applyAlignment="1">
      <alignment horizontal="left" vertical="top" wrapText="1"/>
    </xf>
    <xf numFmtId="0" fontId="0" fillId="0" borderId="40" xfId="0" applyBorder="1" applyAlignment="1">
      <alignment horizontal="left" vertical="top" wrapText="1"/>
    </xf>
    <xf numFmtId="0" fontId="46" fillId="0" borderId="57" xfId="0" applyFont="1" applyBorder="1" applyAlignment="1">
      <alignment horizontal="left" vertical="top" wrapText="1"/>
    </xf>
    <xf numFmtId="0" fontId="46" fillId="0" borderId="62" xfId="0" applyFont="1"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41" xfId="0" applyBorder="1" applyAlignment="1">
      <alignment horizontal="center" vertical="center"/>
    </xf>
    <xf numFmtId="0" fontId="23" fillId="0" borderId="71" xfId="42" applyFont="1" applyBorder="1" applyAlignment="1" applyProtection="1">
      <alignment horizontal="left" wrapText="1"/>
      <protection/>
    </xf>
    <xf numFmtId="0" fontId="23" fillId="0" borderId="57" xfId="42" applyFont="1" applyBorder="1" applyAlignment="1" applyProtection="1">
      <alignment horizontal="left" wrapText="1"/>
      <protection/>
    </xf>
    <xf numFmtId="0" fontId="23" fillId="0" borderId="62" xfId="42" applyFont="1" applyBorder="1" applyAlignment="1" applyProtection="1">
      <alignment horizontal="left" wrapText="1"/>
      <protection/>
    </xf>
    <xf numFmtId="0" fontId="46" fillId="0" borderId="4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0" fillId="0" borderId="19"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vertical="center" wrapText="1"/>
    </xf>
    <xf numFmtId="0" fontId="0" fillId="0" borderId="11" xfId="0" applyBorder="1" applyAlignment="1">
      <alignment vertical="center" wrapText="1"/>
    </xf>
    <xf numFmtId="0" fontId="46" fillId="0" borderId="13" xfId="0" applyFont="1" applyBorder="1" applyAlignment="1">
      <alignment horizontal="center" vertical="center" wrapText="1"/>
    </xf>
    <xf numFmtId="0" fontId="46" fillId="0" borderId="28" xfId="0" applyFont="1" applyBorder="1" applyAlignment="1">
      <alignment horizontal="center" vertical="center" wrapText="1"/>
    </xf>
    <xf numFmtId="0" fontId="0" fillId="0" borderId="19" xfId="0" applyBorder="1" applyAlignment="1">
      <alignment horizontal="center" wrapText="1"/>
    </xf>
    <xf numFmtId="0" fontId="0" fillId="0" borderId="11" xfId="0" applyBorder="1" applyAlignment="1">
      <alignment horizontal="center" wrapText="1"/>
    </xf>
    <xf numFmtId="0" fontId="0" fillId="0" borderId="41" xfId="0" applyBorder="1" applyAlignment="1">
      <alignment horizontal="center" wrapText="1"/>
    </xf>
    <xf numFmtId="0" fontId="0" fillId="0" borderId="63" xfId="0" applyBorder="1" applyAlignment="1">
      <alignment horizontal="center" wrapText="1"/>
    </xf>
    <xf numFmtId="165" fontId="0" fillId="0" borderId="19" xfId="0" applyNumberFormat="1" applyBorder="1" applyAlignment="1">
      <alignment horizontal="center" vertical="center" wrapText="1"/>
    </xf>
    <xf numFmtId="165" fontId="0" fillId="0" borderId="64" xfId="0" applyNumberFormat="1" applyBorder="1" applyAlignment="1">
      <alignment horizontal="center" vertical="center" wrapText="1"/>
    </xf>
    <xf numFmtId="165" fontId="0" fillId="0" borderId="0" xfId="0" applyNumberFormat="1" applyBorder="1" applyAlignment="1">
      <alignment horizontal="center" vertical="center" wrapText="1"/>
    </xf>
    <xf numFmtId="165" fontId="0" fillId="0" borderId="1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3" xfId="0" applyNumberFormat="1" applyBorder="1" applyAlignment="1">
      <alignment horizontal="center" vertical="center" wrapText="1"/>
    </xf>
    <xf numFmtId="165" fontId="0" fillId="0" borderId="13" xfId="0" applyNumberFormat="1" applyBorder="1" applyAlignment="1">
      <alignment horizontal="center" vertical="center" wrapText="1"/>
    </xf>
    <xf numFmtId="165" fontId="0" fillId="0" borderId="46" xfId="0" applyNumberFormat="1" applyBorder="1" applyAlignment="1">
      <alignment horizontal="center" vertical="center" wrapText="1"/>
    </xf>
    <xf numFmtId="165" fontId="0" fillId="0" borderId="10" xfId="0" applyNumberFormat="1" applyBorder="1" applyAlignment="1">
      <alignment horizontal="center" vertical="center" wrapText="1"/>
    </xf>
    <xf numFmtId="0" fontId="10" fillId="0" borderId="0" xfId="42" applyFont="1" applyAlignment="1" applyProtection="1">
      <alignment horizontal="center" vertical="center"/>
      <protection/>
    </xf>
    <xf numFmtId="0" fontId="42" fillId="0" borderId="13" xfId="42" applyBorder="1" applyAlignment="1" applyProtection="1">
      <alignment horizontal="center" vertical="top" wrapText="1"/>
      <protection/>
    </xf>
    <xf numFmtId="0" fontId="42" fillId="0" borderId="28" xfId="42" applyBorder="1" applyAlignment="1" applyProtection="1">
      <alignment horizontal="center" vertical="top" wrapText="1"/>
      <protection/>
    </xf>
    <xf numFmtId="164" fontId="0" fillId="0" borderId="13" xfId="0" applyNumberFormat="1" applyFill="1" applyBorder="1" applyAlignment="1">
      <alignment horizontal="center" vertical="center" wrapText="1"/>
    </xf>
    <xf numFmtId="164" fontId="0" fillId="0" borderId="28" xfId="0" applyNumberFormat="1" applyFill="1" applyBorder="1" applyAlignment="1">
      <alignment horizontal="center" vertical="center" wrapText="1"/>
    </xf>
    <xf numFmtId="14" fontId="0" fillId="0" borderId="0" xfId="0" applyNumberFormat="1" applyFill="1" applyBorder="1" applyAlignment="1">
      <alignment horizontal="center" vertical="top" wrapText="1"/>
    </xf>
    <xf numFmtId="0" fontId="0" fillId="0" borderId="0" xfId="0" applyFill="1" applyBorder="1" applyAlignment="1">
      <alignment horizontal="center" vertical="center" wrapText="1"/>
    </xf>
    <xf numFmtId="2" fontId="0" fillId="0" borderId="13" xfId="0" applyNumberFormat="1" applyBorder="1" applyAlignment="1">
      <alignment horizontal="center" vertical="center" wrapText="1"/>
    </xf>
    <xf numFmtId="2" fontId="0" fillId="0" borderId="28" xfId="0" applyNumberFormat="1" applyBorder="1" applyAlignment="1">
      <alignment horizontal="center" vertical="center" wrapText="1"/>
    </xf>
    <xf numFmtId="164" fontId="0" fillId="0" borderId="13" xfId="0" applyNumberFormat="1" applyBorder="1" applyAlignment="1">
      <alignment horizontal="center" vertical="center" wrapText="1"/>
    </xf>
    <xf numFmtId="164" fontId="0" fillId="0" borderId="28" xfId="0" applyNumberFormat="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Border="1" applyAlignment="1">
      <alignment horizontal="center" vertical="top" wrapText="1"/>
    </xf>
    <xf numFmtId="0" fontId="0" fillId="0" borderId="0" xfId="0" applyBorder="1" applyAlignment="1">
      <alignment horizontal="center" vertical="top" wrapText="1"/>
    </xf>
    <xf numFmtId="0" fontId="0" fillId="0" borderId="13" xfId="0" applyNumberFormat="1" applyBorder="1" applyAlignment="1">
      <alignment horizontal="center" vertical="center" wrapText="1"/>
    </xf>
    <xf numFmtId="0" fontId="0" fillId="0" borderId="28" xfId="0" applyNumberFormat="1" applyBorder="1" applyAlignment="1">
      <alignment horizontal="center" vertical="center" wrapText="1"/>
    </xf>
    <xf numFmtId="167" fontId="0" fillId="0" borderId="13" xfId="0" applyNumberFormat="1" applyBorder="1" applyAlignment="1">
      <alignment vertical="top" wrapText="1"/>
    </xf>
    <xf numFmtId="167" fontId="0" fillId="0" borderId="28" xfId="0" applyNumberFormat="1" applyBorder="1" applyAlignment="1">
      <alignment vertical="top" wrapText="1"/>
    </xf>
    <xf numFmtId="0" fontId="17" fillId="0" borderId="13" xfId="42" applyFont="1" applyBorder="1" applyAlignment="1" applyProtection="1">
      <alignment horizontal="center" vertical="top" wrapText="1"/>
      <protection/>
    </xf>
    <xf numFmtId="0" fontId="17" fillId="0" borderId="28" xfId="42" applyFont="1" applyBorder="1" applyAlignment="1" applyProtection="1">
      <alignment horizontal="center" vertical="top" wrapText="1"/>
      <protection/>
    </xf>
    <xf numFmtId="0" fontId="0" fillId="0" borderId="46" xfId="0" applyNumberFormat="1" applyBorder="1" applyAlignment="1">
      <alignment horizontal="center" vertical="center" wrapText="1"/>
    </xf>
    <xf numFmtId="14" fontId="0" fillId="0" borderId="13" xfId="0" applyNumberFormat="1" applyBorder="1" applyAlignment="1">
      <alignment vertical="top" wrapText="1"/>
    </xf>
    <xf numFmtId="0" fontId="21" fillId="0" borderId="13"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28" xfId="0" applyFont="1" applyBorder="1" applyAlignment="1">
      <alignment horizontal="center" vertical="center" wrapText="1"/>
    </xf>
    <xf numFmtId="0" fontId="42" fillId="0" borderId="0" xfId="42" applyBorder="1" applyAlignment="1" applyProtection="1">
      <alignment horizontal="left" vertical="center" wrapText="1"/>
      <protection/>
    </xf>
    <xf numFmtId="0" fontId="0" fillId="0" borderId="0" xfId="0" applyBorder="1" applyAlignment="1">
      <alignment horizontal="left" vertical="center" wrapText="1"/>
    </xf>
    <xf numFmtId="0" fontId="42" fillId="0" borderId="0" xfId="42" applyBorder="1" applyAlignment="1" applyProtection="1">
      <alignment horizontal="left" vertical="top" wrapText="1"/>
      <protection/>
    </xf>
    <xf numFmtId="0" fontId="42" fillId="0" borderId="0" xfId="42" applyAlignment="1" applyProtection="1">
      <alignment horizontal="left" vertical="center" wrapText="1"/>
      <protection/>
    </xf>
    <xf numFmtId="49" fontId="0" fillId="0" borderId="0" xfId="0" applyNumberFormat="1" applyBorder="1" applyAlignment="1">
      <alignment horizontal="center" vertical="center" wrapText="1"/>
    </xf>
    <xf numFmtId="0" fontId="42" fillId="0" borderId="13" xfId="42" applyBorder="1" applyAlignment="1" applyProtection="1">
      <alignment vertical="center" wrapText="1"/>
      <protection/>
    </xf>
    <xf numFmtId="0" fontId="42" fillId="0" borderId="28" xfId="42" applyBorder="1" applyAlignment="1" applyProtection="1">
      <alignment vertical="center" wrapText="1"/>
      <protection/>
    </xf>
    <xf numFmtId="0" fontId="0" fillId="0" borderId="13" xfId="0" applyNumberFormat="1" applyBorder="1" applyAlignment="1">
      <alignment horizontal="center" vertical="center"/>
    </xf>
    <xf numFmtId="0" fontId="0" fillId="0" borderId="46" xfId="0" applyNumberFormat="1" applyBorder="1" applyAlignment="1">
      <alignment horizontal="center" vertical="center"/>
    </xf>
    <xf numFmtId="0" fontId="0" fillId="0" borderId="28" xfId="0" applyNumberFormat="1" applyBorder="1" applyAlignment="1">
      <alignment horizontal="center" vertical="center"/>
    </xf>
    <xf numFmtId="0" fontId="46" fillId="0" borderId="0" xfId="0" applyFont="1" applyBorder="1" applyAlignment="1">
      <alignment horizontal="center"/>
    </xf>
    <xf numFmtId="0" fontId="46" fillId="0" borderId="0" xfId="0" applyFont="1" applyBorder="1" applyAlignment="1">
      <alignment horizontal="center" vertical="center" wrapText="1"/>
    </xf>
    <xf numFmtId="0" fontId="60" fillId="0" borderId="50" xfId="0" applyFont="1" applyBorder="1" applyAlignment="1">
      <alignment horizontal="left"/>
    </xf>
    <xf numFmtId="0" fontId="60" fillId="0" borderId="38" xfId="0" applyFont="1" applyBorder="1" applyAlignment="1">
      <alignment horizontal="left"/>
    </xf>
    <xf numFmtId="0" fontId="60" fillId="0" borderId="43" xfId="0" applyFont="1" applyBorder="1" applyAlignment="1">
      <alignment horizontal="left"/>
    </xf>
    <xf numFmtId="0" fontId="60" fillId="0" borderId="58" xfId="0" applyFont="1" applyBorder="1" applyAlignment="1">
      <alignment horizontal="left"/>
    </xf>
    <xf numFmtId="0" fontId="60" fillId="0" borderId="37" xfId="0" applyFont="1" applyBorder="1" applyAlignment="1">
      <alignment horizontal="left"/>
    </xf>
    <xf numFmtId="0" fontId="60" fillId="0" borderId="36" xfId="0" applyFont="1" applyBorder="1" applyAlignment="1">
      <alignment horizontal="left"/>
    </xf>
    <xf numFmtId="0" fontId="42" fillId="0" borderId="46" xfId="42" applyBorder="1" applyAlignment="1" applyProtection="1">
      <alignment horizontal="center" vertical="top" wrapText="1"/>
      <protection/>
    </xf>
    <xf numFmtId="0" fontId="63"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141</xdr:row>
      <xdr:rowOff>0</xdr:rowOff>
    </xdr:from>
    <xdr:to>
      <xdr:col>1</xdr:col>
      <xdr:colOff>2085975</xdr:colOff>
      <xdr:row>142</xdr:row>
      <xdr:rowOff>95250</xdr:rowOff>
    </xdr:to>
    <xdr:pic>
      <xdr:nvPicPr>
        <xdr:cNvPr id="1" name="Picture 2" descr="base_23589_110106_32769"/>
        <xdr:cNvPicPr preferRelativeResize="1">
          <a:picLocks noChangeAspect="0"/>
        </xdr:cNvPicPr>
      </xdr:nvPicPr>
      <xdr:blipFill>
        <a:blip r:embed="rId1"/>
        <a:stretch>
          <a:fillRect/>
        </a:stretch>
      </xdr:blipFill>
      <xdr:spPr>
        <a:xfrm>
          <a:off x="400050" y="39947850"/>
          <a:ext cx="2085975" cy="285750"/>
        </a:xfrm>
        <a:prstGeom prst="rect">
          <a:avLst/>
        </a:prstGeom>
        <a:noFill/>
        <a:ln w="9525" cmpd="sng">
          <a:noFill/>
        </a:ln>
      </xdr:spPr>
    </xdr:pic>
    <xdr:clientData/>
  </xdr:twoCellAnchor>
  <xdr:twoCellAnchor>
    <xdr:from>
      <xdr:col>1</xdr:col>
      <xdr:colOff>0</xdr:colOff>
      <xdr:row>134</xdr:row>
      <xdr:rowOff>0</xdr:rowOff>
    </xdr:from>
    <xdr:to>
      <xdr:col>1</xdr:col>
      <xdr:colOff>2181225</xdr:colOff>
      <xdr:row>135</xdr:row>
      <xdr:rowOff>28575</xdr:rowOff>
    </xdr:to>
    <xdr:pic>
      <xdr:nvPicPr>
        <xdr:cNvPr id="2" name="Picture 5" descr="base_23589_110106_32768"/>
        <xdr:cNvPicPr preferRelativeResize="1">
          <a:picLocks noChangeAspect="0"/>
        </xdr:cNvPicPr>
      </xdr:nvPicPr>
      <xdr:blipFill>
        <a:blip r:embed="rId2"/>
        <a:stretch>
          <a:fillRect/>
        </a:stretch>
      </xdr:blipFill>
      <xdr:spPr>
        <a:xfrm>
          <a:off x="400050" y="37919025"/>
          <a:ext cx="2181225" cy="219075"/>
        </a:xfrm>
        <a:prstGeom prst="rect">
          <a:avLst/>
        </a:prstGeom>
        <a:noFill/>
        <a:ln w="9525" cmpd="sng">
          <a:noFill/>
        </a:ln>
      </xdr:spPr>
    </xdr:pic>
    <xdr:clientData/>
  </xdr:twoCellAnchor>
  <xdr:twoCellAnchor>
    <xdr:from>
      <xdr:col>1</xdr:col>
      <xdr:colOff>0</xdr:colOff>
      <xdr:row>148</xdr:row>
      <xdr:rowOff>0</xdr:rowOff>
    </xdr:from>
    <xdr:to>
      <xdr:col>1</xdr:col>
      <xdr:colOff>3238500</xdr:colOff>
      <xdr:row>149</xdr:row>
      <xdr:rowOff>95250</xdr:rowOff>
    </xdr:to>
    <xdr:pic>
      <xdr:nvPicPr>
        <xdr:cNvPr id="3" name="Picture 6" descr="base_23589_110106_32770"/>
        <xdr:cNvPicPr preferRelativeResize="1">
          <a:picLocks noChangeAspect="0"/>
        </xdr:cNvPicPr>
      </xdr:nvPicPr>
      <xdr:blipFill>
        <a:blip r:embed="rId3"/>
        <a:stretch>
          <a:fillRect/>
        </a:stretch>
      </xdr:blipFill>
      <xdr:spPr>
        <a:xfrm>
          <a:off x="400050" y="42672000"/>
          <a:ext cx="3238500" cy="285750"/>
        </a:xfrm>
        <a:prstGeom prst="rect">
          <a:avLst/>
        </a:prstGeom>
        <a:noFill/>
        <a:ln w="9525" cmpd="sng">
          <a:noFill/>
        </a:ln>
      </xdr:spPr>
    </xdr:pic>
    <xdr:clientData/>
  </xdr:twoCellAnchor>
  <xdr:twoCellAnchor>
    <xdr:from>
      <xdr:col>1</xdr:col>
      <xdr:colOff>0</xdr:colOff>
      <xdr:row>148</xdr:row>
      <xdr:rowOff>0</xdr:rowOff>
    </xdr:from>
    <xdr:to>
      <xdr:col>1</xdr:col>
      <xdr:colOff>2085975</xdr:colOff>
      <xdr:row>149</xdr:row>
      <xdr:rowOff>95250</xdr:rowOff>
    </xdr:to>
    <xdr:pic>
      <xdr:nvPicPr>
        <xdr:cNvPr id="4" name="Picture 2" descr="base_23589_110106_32769"/>
        <xdr:cNvPicPr preferRelativeResize="1">
          <a:picLocks noChangeAspect="0"/>
        </xdr:cNvPicPr>
      </xdr:nvPicPr>
      <xdr:blipFill>
        <a:blip r:embed="rId1"/>
        <a:stretch>
          <a:fillRect/>
        </a:stretch>
      </xdr:blipFill>
      <xdr:spPr>
        <a:xfrm>
          <a:off x="400050" y="42672000"/>
          <a:ext cx="2085975" cy="285750"/>
        </a:xfrm>
        <a:prstGeom prst="rect">
          <a:avLst/>
        </a:prstGeom>
        <a:noFill/>
        <a:ln w="9525" cmpd="sng">
          <a:noFill/>
        </a:ln>
      </xdr:spPr>
    </xdr:pic>
    <xdr:clientData/>
  </xdr:twoCellAnchor>
  <xdr:twoCellAnchor>
    <xdr:from>
      <xdr:col>1</xdr:col>
      <xdr:colOff>0</xdr:colOff>
      <xdr:row>141</xdr:row>
      <xdr:rowOff>0</xdr:rowOff>
    </xdr:from>
    <xdr:to>
      <xdr:col>1</xdr:col>
      <xdr:colOff>2181225</xdr:colOff>
      <xdr:row>142</xdr:row>
      <xdr:rowOff>28575</xdr:rowOff>
    </xdr:to>
    <xdr:pic>
      <xdr:nvPicPr>
        <xdr:cNvPr id="5" name="Picture 5" descr="base_23589_110106_32768"/>
        <xdr:cNvPicPr preferRelativeResize="1">
          <a:picLocks noChangeAspect="0"/>
        </xdr:cNvPicPr>
      </xdr:nvPicPr>
      <xdr:blipFill>
        <a:blip r:embed="rId2"/>
        <a:stretch>
          <a:fillRect/>
        </a:stretch>
      </xdr:blipFill>
      <xdr:spPr>
        <a:xfrm>
          <a:off x="400050" y="39947850"/>
          <a:ext cx="2181225" cy="219075"/>
        </a:xfrm>
        <a:prstGeom prst="rect">
          <a:avLst/>
        </a:prstGeom>
        <a:noFill/>
        <a:ln w="9525" cmpd="sng">
          <a:noFill/>
        </a:ln>
      </xdr:spPr>
    </xdr:pic>
    <xdr:clientData/>
  </xdr:twoCellAnchor>
  <xdr:twoCellAnchor>
    <xdr:from>
      <xdr:col>1</xdr:col>
      <xdr:colOff>0</xdr:colOff>
      <xdr:row>155</xdr:row>
      <xdr:rowOff>0</xdr:rowOff>
    </xdr:from>
    <xdr:to>
      <xdr:col>1</xdr:col>
      <xdr:colOff>3238500</xdr:colOff>
      <xdr:row>156</xdr:row>
      <xdr:rowOff>95250</xdr:rowOff>
    </xdr:to>
    <xdr:pic>
      <xdr:nvPicPr>
        <xdr:cNvPr id="6" name="Picture 6" descr="base_23589_110106_32770"/>
        <xdr:cNvPicPr preferRelativeResize="1">
          <a:picLocks noChangeAspect="0"/>
        </xdr:cNvPicPr>
      </xdr:nvPicPr>
      <xdr:blipFill>
        <a:blip r:embed="rId3"/>
        <a:stretch>
          <a:fillRect/>
        </a:stretch>
      </xdr:blipFill>
      <xdr:spPr>
        <a:xfrm>
          <a:off x="400050" y="44977050"/>
          <a:ext cx="3238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hyperlink" Target="consultantplus://offline/ref=58109D665B86212774280ADB8C2C2AEEC5E9F811E593B33DF5D1490C4B187B625236FA12143CDDFDS7M4J" TargetMode="External" /><Relationship Id="rId2" Type="http://schemas.openxmlformats.org/officeDocument/2006/relationships/hyperlink" Target="consultantplus://offline/ref=58109D665B86212774280ADB8C2C2AEEC5E9F811E593B33DF5D1490C4B187B625236FA12143CD0F4S7M7J" TargetMode="External" /><Relationship Id="rId3" Type="http://schemas.openxmlformats.org/officeDocument/2006/relationships/hyperlink" Target="consultantplus://offline/ref=58109D665B86212774280ADB8C2C2AEEC5E9F811E593B33DF5D1490C4B187B625236FA12143DD9FCS7M5J" TargetMode="External" /><Relationship Id="rId4" Type="http://schemas.openxmlformats.org/officeDocument/2006/relationships/hyperlink" Target="consultantplus://offline/ref=58109D665B86212774280ADB8C2C2AEEC5E9F811E593B33DF5D1490C4B187B625236FA12143DD9F8S7M2J" TargetMode="External" /><Relationship Id="rId5" Type="http://schemas.openxmlformats.org/officeDocument/2006/relationships/hyperlink" Target="consultantplus://offline/ref=58109D665B86212774280ADB8C2C2AEEC5E9F811E593B33DF5D1490C4B187B625236FA12143DD9F8S7M5J" TargetMode="External" /><Relationship Id="rId6" Type="http://schemas.openxmlformats.org/officeDocument/2006/relationships/hyperlink" Target="consultantplus://offline/ref=58109D665B86212774280ADB8C2C2AEEC5E9F811E593B33DF5D1490C4B187B625236FA12143CD1FES7M6J" TargetMode="External" /><Relationship Id="rId7" Type="http://schemas.openxmlformats.org/officeDocument/2006/relationships/hyperlink" Target="consultantplus://offline/ref=58109D665B86212774280ADB8C2C2AEEC5E9F811E593B33DF5D1490C4B187B625236FA12143CDEFBS7M2J" TargetMode="External" /><Relationship Id="rId8" Type="http://schemas.openxmlformats.org/officeDocument/2006/relationships/hyperlink" Target="consultantplus://offline/ref=58109D665B86212774280ADB8C2C2AEEC5EDFA1CE39BEE37FD88450ES4MCJ"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www.kaskadenergoset.ru/polozhenie_o_zakupke" TargetMode="Externa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M41"/>
  <sheetViews>
    <sheetView tabSelected="1" zoomScalePageLayoutView="0" workbookViewId="0" topLeftCell="A1">
      <selection activeCell="V12" sqref="V12"/>
    </sheetView>
  </sheetViews>
  <sheetFormatPr defaultColWidth="9.140625" defaultRowHeight="15"/>
  <cols>
    <col min="1" max="1" width="5.8515625" style="0" customWidth="1"/>
    <col min="2" max="2" width="31.57421875" style="0" customWidth="1"/>
    <col min="3" max="3" width="12.28125" style="0" customWidth="1"/>
    <col min="4" max="4" width="9.57421875" style="0" bestFit="1" customWidth="1"/>
    <col min="5" max="5" width="10.57421875" style="0" customWidth="1"/>
    <col min="6" max="7" width="10.57421875" style="0" bestFit="1" customWidth="1"/>
    <col min="8" max="8" width="10.8515625" style="0" customWidth="1"/>
    <col min="9" max="11" width="10.57421875" style="0" bestFit="1" customWidth="1"/>
  </cols>
  <sheetData>
    <row r="1" ht="15">
      <c r="K1" s="63" t="s">
        <v>84</v>
      </c>
    </row>
    <row r="2" spans="1:11" ht="15">
      <c r="A2" s="309" t="s">
        <v>30</v>
      </c>
      <c r="B2" s="309"/>
      <c r="C2" s="309"/>
      <c r="D2" s="309"/>
      <c r="E2" s="309"/>
      <c r="F2" s="309"/>
      <c r="G2" s="309"/>
      <c r="H2" s="309"/>
      <c r="I2" s="309"/>
      <c r="J2" s="309"/>
      <c r="K2" s="309"/>
    </row>
    <row r="3" spans="1:11" ht="15">
      <c r="A3" s="309" t="s">
        <v>29</v>
      </c>
      <c r="B3" s="309"/>
      <c r="C3" s="309"/>
      <c r="D3" s="309"/>
      <c r="E3" s="309"/>
      <c r="F3" s="309"/>
      <c r="G3" s="309"/>
      <c r="H3" s="309"/>
      <c r="I3" s="309"/>
      <c r="J3" s="309"/>
      <c r="K3" s="309"/>
    </row>
    <row r="4" ht="15.75" thickBot="1">
      <c r="A4" s="6"/>
    </row>
    <row r="5" spans="1:11" ht="15.75" thickBot="1">
      <c r="A5" s="291" t="s">
        <v>28</v>
      </c>
      <c r="B5" s="292"/>
      <c r="C5" s="293"/>
      <c r="D5" s="286" t="s">
        <v>27</v>
      </c>
      <c r="E5" s="310"/>
      <c r="F5" s="310"/>
      <c r="G5" s="310"/>
      <c r="H5" s="310"/>
      <c r="I5" s="310"/>
      <c r="J5" s="310"/>
      <c r="K5" s="311"/>
    </row>
    <row r="6" spans="1:12" ht="16.5" thickBot="1">
      <c r="A6" s="291" t="s">
        <v>26</v>
      </c>
      <c r="B6" s="292"/>
      <c r="C6" s="293"/>
      <c r="D6" s="312" t="s">
        <v>25</v>
      </c>
      <c r="E6" s="313"/>
      <c r="F6" s="313"/>
      <c r="G6" s="313"/>
      <c r="H6" s="313"/>
      <c r="I6" s="313"/>
      <c r="J6" s="313"/>
      <c r="K6" s="314"/>
      <c r="L6" s="5"/>
    </row>
    <row r="7" spans="1:11" ht="15.75" thickBot="1">
      <c r="A7" s="294" t="s">
        <v>24</v>
      </c>
      <c r="B7" s="295"/>
      <c r="C7" s="296"/>
      <c r="D7" s="315" t="s">
        <v>40</v>
      </c>
      <c r="E7" s="316"/>
      <c r="F7" s="316"/>
      <c r="G7" s="316"/>
      <c r="H7" s="316"/>
      <c r="I7" s="316"/>
      <c r="J7" s="316"/>
      <c r="K7" s="317"/>
    </row>
    <row r="8" spans="1:11" ht="30" customHeight="1" thickBot="1">
      <c r="A8" s="280" t="s">
        <v>224</v>
      </c>
      <c r="B8" s="281"/>
      <c r="C8" s="281"/>
      <c r="D8" s="281"/>
      <c r="E8" s="281"/>
      <c r="F8" s="281"/>
      <c r="G8" s="281"/>
      <c r="H8" s="281"/>
      <c r="I8" s="281"/>
      <c r="J8" s="281"/>
      <c r="K8" s="282"/>
    </row>
    <row r="9" spans="1:11" ht="30" customHeight="1" thickBot="1">
      <c r="A9" s="280" t="s">
        <v>23</v>
      </c>
      <c r="B9" s="281"/>
      <c r="C9" s="281"/>
      <c r="D9" s="281"/>
      <c r="E9" s="282"/>
      <c r="F9" s="286" t="s">
        <v>221</v>
      </c>
      <c r="G9" s="287"/>
      <c r="H9" s="287"/>
      <c r="I9" s="287"/>
      <c r="J9" s="287"/>
      <c r="K9" s="288"/>
    </row>
    <row r="10" spans="1:11" ht="15.75" customHeight="1" thickBot="1">
      <c r="A10" s="297" t="s">
        <v>22</v>
      </c>
      <c r="B10" s="298"/>
      <c r="C10" s="298"/>
      <c r="D10" s="298"/>
      <c r="E10" s="299"/>
      <c r="F10" s="286" t="s">
        <v>21</v>
      </c>
      <c r="G10" s="287"/>
      <c r="H10" s="288"/>
      <c r="I10" s="286" t="s">
        <v>20</v>
      </c>
      <c r="J10" s="287"/>
      <c r="K10" s="288"/>
    </row>
    <row r="11" spans="1:11" ht="15.75" customHeight="1" thickBot="1">
      <c r="A11" s="300"/>
      <c r="B11" s="301"/>
      <c r="C11" s="301"/>
      <c r="D11" s="301"/>
      <c r="E11" s="302"/>
      <c r="F11" s="318">
        <v>43460</v>
      </c>
      <c r="G11" s="319"/>
      <c r="H11" s="320"/>
      <c r="I11" s="286" t="s">
        <v>425</v>
      </c>
      <c r="J11" s="287"/>
      <c r="K11" s="288"/>
    </row>
    <row r="12" spans="1:11" ht="47.25" customHeight="1" thickBot="1">
      <c r="A12" s="291" t="s">
        <v>19</v>
      </c>
      <c r="B12" s="292"/>
      <c r="C12" s="292"/>
      <c r="D12" s="292"/>
      <c r="E12" s="293"/>
      <c r="F12" s="321" t="s">
        <v>424</v>
      </c>
      <c r="G12" s="322"/>
      <c r="H12" s="322"/>
      <c r="I12" s="322"/>
      <c r="J12" s="322"/>
      <c r="K12" s="323"/>
    </row>
    <row r="13" spans="1:11" ht="15.75" thickBot="1">
      <c r="A13" s="303" t="s">
        <v>18</v>
      </c>
      <c r="B13" s="304"/>
      <c r="C13" s="304"/>
      <c r="D13" s="304"/>
      <c r="E13" s="304"/>
      <c r="F13" s="304"/>
      <c r="G13" s="304"/>
      <c r="H13" s="304"/>
      <c r="I13" s="304"/>
      <c r="J13" s="304"/>
      <c r="K13" s="305"/>
    </row>
    <row r="14" spans="1:11" ht="15.75" customHeight="1" thickBot="1">
      <c r="A14" s="306" t="s">
        <v>17</v>
      </c>
      <c r="B14" s="306" t="s">
        <v>16</v>
      </c>
      <c r="C14" s="306" t="s">
        <v>15</v>
      </c>
      <c r="D14" s="283" t="s">
        <v>426</v>
      </c>
      <c r="E14" s="284"/>
      <c r="F14" s="284"/>
      <c r="G14" s="285"/>
      <c r="H14" s="283" t="s">
        <v>427</v>
      </c>
      <c r="I14" s="284"/>
      <c r="J14" s="284"/>
      <c r="K14" s="285"/>
    </row>
    <row r="15" spans="1:11" ht="15.75" customHeight="1" thickBot="1">
      <c r="A15" s="307"/>
      <c r="B15" s="307"/>
      <c r="C15" s="307"/>
      <c r="D15" s="283" t="s">
        <v>14</v>
      </c>
      <c r="E15" s="284"/>
      <c r="F15" s="284"/>
      <c r="G15" s="285"/>
      <c r="H15" s="283" t="s">
        <v>14</v>
      </c>
      <c r="I15" s="284"/>
      <c r="J15" s="284"/>
      <c r="K15" s="285"/>
    </row>
    <row r="16" spans="1:11" ht="15.75" thickBot="1">
      <c r="A16" s="308"/>
      <c r="B16" s="308"/>
      <c r="C16" s="308"/>
      <c r="D16" s="8" t="s">
        <v>13</v>
      </c>
      <c r="E16" s="12" t="s">
        <v>12</v>
      </c>
      <c r="F16" s="8" t="s">
        <v>11</v>
      </c>
      <c r="G16" s="8" t="s">
        <v>10</v>
      </c>
      <c r="H16" s="13" t="s">
        <v>13</v>
      </c>
      <c r="I16" s="12" t="s">
        <v>12</v>
      </c>
      <c r="J16" s="8" t="s">
        <v>11</v>
      </c>
      <c r="K16" s="8" t="s">
        <v>10</v>
      </c>
    </row>
    <row r="17" spans="1:11" ht="15.75" thickBot="1">
      <c r="A17" s="9">
        <v>1</v>
      </c>
      <c r="B17" s="3">
        <v>2</v>
      </c>
      <c r="C17" s="3">
        <v>3</v>
      </c>
      <c r="D17" s="8">
        <v>4</v>
      </c>
      <c r="E17" s="12">
        <v>5</v>
      </c>
      <c r="F17" s="8">
        <v>6</v>
      </c>
      <c r="G17" s="8">
        <v>7</v>
      </c>
      <c r="H17" s="13">
        <v>8</v>
      </c>
      <c r="I17" s="9">
        <v>9</v>
      </c>
      <c r="J17" s="8">
        <v>10</v>
      </c>
      <c r="K17" s="8">
        <v>11</v>
      </c>
    </row>
    <row r="18" spans="1:11" ht="15.75" thickBot="1">
      <c r="A18" s="9">
        <v>1</v>
      </c>
      <c r="B18" s="280" t="s">
        <v>9</v>
      </c>
      <c r="C18" s="281"/>
      <c r="D18" s="281"/>
      <c r="E18" s="281"/>
      <c r="F18" s="281"/>
      <c r="G18" s="281"/>
      <c r="H18" s="281"/>
      <c r="I18" s="281"/>
      <c r="J18" s="281"/>
      <c r="K18" s="282"/>
    </row>
    <row r="19" spans="1:11" ht="30.75" thickBot="1">
      <c r="A19" s="105" t="s">
        <v>226</v>
      </c>
      <c r="B19" s="7" t="s">
        <v>8</v>
      </c>
      <c r="C19" s="8" t="s">
        <v>0</v>
      </c>
      <c r="D19">
        <v>1.81083</v>
      </c>
      <c r="E19" s="15">
        <v>2.55631</v>
      </c>
      <c r="F19">
        <v>2.82309</v>
      </c>
      <c r="G19" s="15">
        <v>3.61675</v>
      </c>
      <c r="H19" s="162">
        <v>1.87421</v>
      </c>
      <c r="I19" s="207" t="s">
        <v>428</v>
      </c>
      <c r="J19" s="162" t="s">
        <v>429</v>
      </c>
      <c r="K19" s="207" t="s">
        <v>430</v>
      </c>
    </row>
    <row r="20" spans="1:11" ht="15.75" thickBot="1">
      <c r="A20" s="105" t="s">
        <v>32</v>
      </c>
      <c r="B20" s="280" t="s">
        <v>7</v>
      </c>
      <c r="C20" s="281"/>
      <c r="D20" s="281"/>
      <c r="E20" s="281"/>
      <c r="F20" s="281"/>
      <c r="G20" s="281"/>
      <c r="H20" s="281"/>
      <c r="I20" s="281"/>
      <c r="J20" s="281"/>
      <c r="K20" s="282"/>
    </row>
    <row r="21" spans="1:11" ht="45.75" thickBot="1">
      <c r="A21" s="105" t="s">
        <v>228</v>
      </c>
      <c r="B21" s="7" t="s">
        <v>6</v>
      </c>
      <c r="C21" s="91" t="s">
        <v>205</v>
      </c>
      <c r="D21" s="108">
        <v>987211.72</v>
      </c>
      <c r="E21" s="109">
        <v>1321629.81</v>
      </c>
      <c r="F21" s="108">
        <v>1424442.43</v>
      </c>
      <c r="G21" s="110">
        <v>1764318.55</v>
      </c>
      <c r="H21" s="208">
        <v>1016828.07</v>
      </c>
      <c r="I21" s="208">
        <v>1361278.71</v>
      </c>
      <c r="J21" s="209">
        <v>1467175.71</v>
      </c>
      <c r="K21" s="209">
        <v>1817248.11</v>
      </c>
    </row>
    <row r="22" spans="1:11" ht="45.75" thickBot="1">
      <c r="A22" s="29" t="s">
        <v>227</v>
      </c>
      <c r="B22" s="86" t="s">
        <v>5</v>
      </c>
      <c r="C22" s="83" t="s">
        <v>203</v>
      </c>
      <c r="D22" s="16">
        <v>140.57</v>
      </c>
      <c r="E22" s="187">
        <v>328.37</v>
      </c>
      <c r="F22" s="16">
        <v>419.14</v>
      </c>
      <c r="G22" s="187">
        <v>783.22</v>
      </c>
      <c r="H22" s="171">
        <v>150.41</v>
      </c>
      <c r="I22" s="171">
        <v>351.36</v>
      </c>
      <c r="J22" s="210">
        <v>448.48</v>
      </c>
      <c r="K22" s="171">
        <v>838.05</v>
      </c>
    </row>
    <row r="23" spans="1:11" ht="15.75" thickBot="1">
      <c r="A23" s="92"/>
      <c r="B23" s="95"/>
      <c r="C23" s="90"/>
      <c r="D23" s="64"/>
      <c r="E23" s="64"/>
      <c r="F23" s="64"/>
      <c r="G23" s="64"/>
      <c r="H23" s="64"/>
      <c r="I23" s="64"/>
      <c r="J23" s="64"/>
      <c r="K23" s="64"/>
    </row>
    <row r="24" spans="1:11" ht="15.75" customHeight="1" thickBot="1">
      <c r="A24" s="29" t="s">
        <v>54</v>
      </c>
      <c r="B24" s="280" t="s">
        <v>4</v>
      </c>
      <c r="C24" s="281"/>
      <c r="D24" s="281"/>
      <c r="E24" s="281"/>
      <c r="F24" s="281"/>
      <c r="G24" s="281"/>
      <c r="H24" s="281"/>
      <c r="I24" s="281"/>
      <c r="J24" s="281"/>
      <c r="K24" s="282"/>
    </row>
    <row r="25" spans="1:11" ht="15.75" thickBot="1">
      <c r="A25" s="10"/>
      <c r="B25" s="7" t="s">
        <v>1</v>
      </c>
      <c r="C25" s="8" t="s">
        <v>0</v>
      </c>
      <c r="D25" s="286" t="s">
        <v>39</v>
      </c>
      <c r="E25" s="287"/>
      <c r="F25" s="287"/>
      <c r="G25" s="288"/>
      <c r="H25" s="286" t="s">
        <v>39</v>
      </c>
      <c r="I25" s="287"/>
      <c r="J25" s="287"/>
      <c r="K25" s="288"/>
    </row>
    <row r="26" spans="1:11" ht="15.75" customHeight="1" thickBot="1">
      <c r="A26" s="10"/>
      <c r="B26" s="280" t="s">
        <v>4</v>
      </c>
      <c r="C26" s="281"/>
      <c r="D26" s="281"/>
      <c r="E26" s="281"/>
      <c r="F26" s="281"/>
      <c r="G26" s="281"/>
      <c r="H26" s="281"/>
      <c r="I26" s="281"/>
      <c r="J26" s="281"/>
      <c r="K26" s="282"/>
    </row>
    <row r="27" spans="1:11" ht="15.75" customHeight="1" thickBot="1">
      <c r="A27" s="289" t="s">
        <v>32</v>
      </c>
      <c r="B27" s="280" t="s">
        <v>206</v>
      </c>
      <c r="C27" s="281"/>
      <c r="D27" s="281"/>
      <c r="E27" s="281"/>
      <c r="F27" s="281"/>
      <c r="G27" s="281"/>
      <c r="H27" s="281"/>
      <c r="I27" s="281"/>
      <c r="J27" s="281"/>
      <c r="K27" s="282"/>
    </row>
    <row r="28" spans="1:11" ht="15.75" thickBot="1">
      <c r="A28" s="290"/>
      <c r="B28" s="7" t="s">
        <v>1</v>
      </c>
      <c r="C28" s="8" t="s">
        <v>0</v>
      </c>
      <c r="D28" s="283">
        <v>2.23718</v>
      </c>
      <c r="E28" s="284"/>
      <c r="F28" s="284"/>
      <c r="G28" s="285"/>
      <c r="H28" s="283">
        <v>2.00607</v>
      </c>
      <c r="I28" s="284"/>
      <c r="J28" s="284"/>
      <c r="K28" s="285"/>
    </row>
    <row r="29" spans="1:11" ht="30" customHeight="1" thickBot="1">
      <c r="A29" s="289" t="s">
        <v>31</v>
      </c>
      <c r="B29" s="280" t="s">
        <v>3</v>
      </c>
      <c r="C29" s="281"/>
      <c r="D29" s="281"/>
      <c r="E29" s="281"/>
      <c r="F29" s="281"/>
      <c r="G29" s="281"/>
      <c r="H29" s="281"/>
      <c r="I29" s="281"/>
      <c r="J29" s="281"/>
      <c r="K29" s="282"/>
    </row>
    <row r="30" spans="1:11" ht="15.75" thickBot="1">
      <c r="A30" s="290"/>
      <c r="B30" s="7" t="s">
        <v>1</v>
      </c>
      <c r="C30" s="8" t="s">
        <v>0</v>
      </c>
      <c r="D30" s="286">
        <v>1.06218</v>
      </c>
      <c r="E30" s="287"/>
      <c r="F30" s="287"/>
      <c r="G30" s="288"/>
      <c r="H30" s="286">
        <v>0.93732</v>
      </c>
      <c r="I30" s="287"/>
      <c r="J30" s="287"/>
      <c r="K30" s="288"/>
    </row>
    <row r="31" spans="1:11" ht="15.75" customHeight="1" thickBot="1">
      <c r="A31" s="289" t="s">
        <v>207</v>
      </c>
      <c r="B31" s="280" t="s">
        <v>2</v>
      </c>
      <c r="C31" s="281"/>
      <c r="D31" s="281"/>
      <c r="E31" s="281"/>
      <c r="F31" s="281"/>
      <c r="G31" s="281"/>
      <c r="H31" s="281"/>
      <c r="I31" s="281"/>
      <c r="J31" s="281"/>
      <c r="K31" s="282"/>
    </row>
    <row r="32" spans="1:11" ht="15.75" thickBot="1">
      <c r="A32" s="290"/>
      <c r="B32" s="7" t="s">
        <v>1</v>
      </c>
      <c r="C32" s="8" t="s">
        <v>0</v>
      </c>
      <c r="D32" s="286">
        <v>1.06218</v>
      </c>
      <c r="E32" s="287"/>
      <c r="F32" s="287"/>
      <c r="G32" s="288"/>
      <c r="H32" s="286">
        <v>0.93732</v>
      </c>
      <c r="I32" s="287"/>
      <c r="J32" s="287"/>
      <c r="K32" s="288"/>
    </row>
    <row r="33" spans="1:11" ht="15.75" thickBot="1">
      <c r="A33" s="85" t="s">
        <v>208</v>
      </c>
      <c r="B33" s="277" t="s">
        <v>209</v>
      </c>
      <c r="C33" s="278"/>
      <c r="D33" s="278"/>
      <c r="E33" s="278"/>
      <c r="F33" s="278"/>
      <c r="G33" s="278"/>
      <c r="H33" s="278"/>
      <c r="I33" s="278"/>
      <c r="J33" s="278"/>
      <c r="K33" s="279"/>
    </row>
    <row r="34" spans="1:13" ht="75.75" customHeight="1" thickBot="1">
      <c r="A34" s="289" t="s">
        <v>210</v>
      </c>
      <c r="B34" s="325" t="s">
        <v>216</v>
      </c>
      <c r="C34" s="326"/>
      <c r="D34" s="326"/>
      <c r="E34" s="326"/>
      <c r="F34" s="326"/>
      <c r="G34" s="326"/>
      <c r="H34" s="326"/>
      <c r="I34" s="326"/>
      <c r="J34" s="326"/>
      <c r="K34" s="327"/>
      <c r="M34" s="93"/>
    </row>
    <row r="35" spans="1:11" ht="45" customHeight="1" thickBot="1">
      <c r="A35" s="324"/>
      <c r="B35" s="94" t="s">
        <v>211</v>
      </c>
      <c r="C35" s="87" t="s">
        <v>0</v>
      </c>
      <c r="D35" s="286">
        <v>2.23718</v>
      </c>
      <c r="E35" s="287"/>
      <c r="F35" s="287"/>
      <c r="G35" s="288"/>
      <c r="H35" s="286">
        <v>2.00607</v>
      </c>
      <c r="I35" s="287"/>
      <c r="J35" s="287"/>
      <c r="K35" s="288"/>
    </row>
    <row r="36" spans="1:11" ht="63" customHeight="1" thickBot="1">
      <c r="A36" s="289" t="s">
        <v>212</v>
      </c>
      <c r="B36" s="280" t="s">
        <v>215</v>
      </c>
      <c r="C36" s="281"/>
      <c r="D36" s="281"/>
      <c r="E36" s="281"/>
      <c r="F36" s="281"/>
      <c r="G36" s="281"/>
      <c r="H36" s="281"/>
      <c r="I36" s="281"/>
      <c r="J36" s="281"/>
      <c r="K36" s="282"/>
    </row>
    <row r="37" spans="1:11" ht="45.75" thickBot="1">
      <c r="A37" s="290"/>
      <c r="B37" s="17" t="s">
        <v>211</v>
      </c>
      <c r="C37" s="88" t="s">
        <v>0</v>
      </c>
      <c r="D37" s="286">
        <v>2.23718</v>
      </c>
      <c r="E37" s="287"/>
      <c r="F37" s="287"/>
      <c r="G37" s="288"/>
      <c r="H37" s="286">
        <v>2.00607</v>
      </c>
      <c r="I37" s="287"/>
      <c r="J37" s="287"/>
      <c r="K37" s="288"/>
    </row>
    <row r="38" spans="1:11" ht="48" customHeight="1" thickBot="1">
      <c r="A38" s="289" t="s">
        <v>213</v>
      </c>
      <c r="B38" s="280" t="s">
        <v>214</v>
      </c>
      <c r="C38" s="281"/>
      <c r="D38" s="281"/>
      <c r="E38" s="281"/>
      <c r="F38" s="281"/>
      <c r="G38" s="281"/>
      <c r="H38" s="281"/>
      <c r="I38" s="281"/>
      <c r="J38" s="281"/>
      <c r="K38" s="282"/>
    </row>
    <row r="39" spans="1:11" ht="45.75" thickBot="1">
      <c r="A39" s="290"/>
      <c r="B39" s="17" t="s">
        <v>211</v>
      </c>
      <c r="C39" s="88" t="s">
        <v>0</v>
      </c>
      <c r="D39" s="286">
        <v>1.06218</v>
      </c>
      <c r="E39" s="287"/>
      <c r="F39" s="287"/>
      <c r="G39" s="288"/>
      <c r="H39" s="286">
        <v>0.93732</v>
      </c>
      <c r="I39" s="287"/>
      <c r="J39" s="287"/>
      <c r="K39" s="288"/>
    </row>
    <row r="40" spans="1:11" ht="104.25" customHeight="1" thickBot="1">
      <c r="A40" s="289" t="s">
        <v>217</v>
      </c>
      <c r="B40" s="280" t="s">
        <v>218</v>
      </c>
      <c r="C40" s="281"/>
      <c r="D40" s="281"/>
      <c r="E40" s="281"/>
      <c r="F40" s="281"/>
      <c r="G40" s="281"/>
      <c r="H40" s="281"/>
      <c r="I40" s="281"/>
      <c r="J40" s="281"/>
      <c r="K40" s="282"/>
    </row>
    <row r="41" spans="1:11" ht="45.75" thickBot="1">
      <c r="A41" s="290"/>
      <c r="B41" s="17" t="s">
        <v>211</v>
      </c>
      <c r="C41" s="88" t="s">
        <v>0</v>
      </c>
      <c r="D41" s="286">
        <v>2.23718</v>
      </c>
      <c r="E41" s="287"/>
      <c r="F41" s="287"/>
      <c r="G41" s="288"/>
      <c r="H41" s="286">
        <v>2.00607</v>
      </c>
      <c r="I41" s="287"/>
      <c r="J41" s="287"/>
      <c r="K41" s="288"/>
    </row>
  </sheetData>
  <sheetProtection/>
  <mergeCells count="61">
    <mergeCell ref="A40:A41"/>
    <mergeCell ref="B40:K40"/>
    <mergeCell ref="D41:G41"/>
    <mergeCell ref="H41:K41"/>
    <mergeCell ref="A34:A35"/>
    <mergeCell ref="B34:K34"/>
    <mergeCell ref="A36:A37"/>
    <mergeCell ref="D37:G37"/>
    <mergeCell ref="H37:K37"/>
    <mergeCell ref="B36:K36"/>
    <mergeCell ref="B38:K38"/>
    <mergeCell ref="D39:G39"/>
    <mergeCell ref="H39:K39"/>
    <mergeCell ref="D35:G35"/>
    <mergeCell ref="H35:K35"/>
    <mergeCell ref="D15:G15"/>
    <mergeCell ref="H15:K15"/>
    <mergeCell ref="B18:K18"/>
    <mergeCell ref="B24:K24"/>
    <mergeCell ref="D25:G25"/>
    <mergeCell ref="H25:K25"/>
    <mergeCell ref="I10:K10"/>
    <mergeCell ref="F11:H11"/>
    <mergeCell ref="I11:K11"/>
    <mergeCell ref="F12:K12"/>
    <mergeCell ref="D14:G14"/>
    <mergeCell ref="H14:K14"/>
    <mergeCell ref="A2:K2"/>
    <mergeCell ref="A3:K3"/>
    <mergeCell ref="D5:K5"/>
    <mergeCell ref="D6:K6"/>
    <mergeCell ref="D7:K7"/>
    <mergeCell ref="A8:K8"/>
    <mergeCell ref="A38:A39"/>
    <mergeCell ref="A5:C5"/>
    <mergeCell ref="A6:C6"/>
    <mergeCell ref="A7:C7"/>
    <mergeCell ref="A9:E9"/>
    <mergeCell ref="A10:E11"/>
    <mergeCell ref="F9:K9"/>
    <mergeCell ref="F10:H10"/>
    <mergeCell ref="A12:E12"/>
    <mergeCell ref="A13:K13"/>
    <mergeCell ref="A14:A16"/>
    <mergeCell ref="B14:B16"/>
    <mergeCell ref="C14:C16"/>
    <mergeCell ref="B20:K20"/>
    <mergeCell ref="B26:K26"/>
    <mergeCell ref="A31:A32"/>
    <mergeCell ref="D32:G32"/>
    <mergeCell ref="H32:K32"/>
    <mergeCell ref="A27:A28"/>
    <mergeCell ref="A29:A30"/>
    <mergeCell ref="B33:K33"/>
    <mergeCell ref="B27:K27"/>
    <mergeCell ref="D28:G28"/>
    <mergeCell ref="H28:K28"/>
    <mergeCell ref="B29:K29"/>
    <mergeCell ref="D30:G30"/>
    <mergeCell ref="H30:K30"/>
    <mergeCell ref="B31:K3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AR678"/>
  <sheetViews>
    <sheetView zoomScalePageLayoutView="0" workbookViewId="0" topLeftCell="A1">
      <selection activeCell="I9" sqref="I9"/>
    </sheetView>
  </sheetViews>
  <sheetFormatPr defaultColWidth="9.140625" defaultRowHeight="15"/>
  <cols>
    <col min="1" max="1" width="7.8515625" style="0" customWidth="1"/>
    <col min="2" max="2" width="24.421875" style="0" customWidth="1"/>
    <col min="3" max="3" width="16.421875" style="0" customWidth="1"/>
    <col min="4" max="4" width="14.57421875" style="0" customWidth="1"/>
    <col min="5" max="5" width="12.8515625" style="0" customWidth="1"/>
  </cols>
  <sheetData>
    <row r="1" ht="15">
      <c r="E1" s="63" t="s">
        <v>117</v>
      </c>
    </row>
    <row r="2" spans="1:5" ht="15">
      <c r="A2" s="309" t="s">
        <v>115</v>
      </c>
      <c r="B2" s="309"/>
      <c r="C2" s="309"/>
      <c r="D2" s="309"/>
      <c r="E2" s="309"/>
    </row>
    <row r="3" spans="1:5" ht="15">
      <c r="A3" s="309" t="s">
        <v>116</v>
      </c>
      <c r="B3" s="309"/>
      <c r="C3" s="309"/>
      <c r="D3" s="309"/>
      <c r="E3" s="309"/>
    </row>
    <row r="4" ht="15.75" thickBot="1"/>
    <row r="5" spans="1:5" ht="31.5" customHeight="1" thickBot="1">
      <c r="A5" s="291" t="s">
        <v>28</v>
      </c>
      <c r="B5" s="293"/>
      <c r="C5" s="286" t="s">
        <v>27</v>
      </c>
      <c r="D5" s="287"/>
      <c r="E5" s="288"/>
    </row>
    <row r="6" spans="1:5" ht="15.75" thickBot="1">
      <c r="A6" s="291" t="s">
        <v>26</v>
      </c>
      <c r="B6" s="293"/>
      <c r="C6" s="315" t="s">
        <v>25</v>
      </c>
      <c r="D6" s="316"/>
      <c r="E6" s="317"/>
    </row>
    <row r="7" spans="1:5" ht="33" customHeight="1" thickBot="1">
      <c r="A7" s="291" t="s">
        <v>24</v>
      </c>
      <c r="B7" s="293"/>
      <c r="C7" s="315" t="s">
        <v>40</v>
      </c>
      <c r="D7" s="316"/>
      <c r="E7" s="317"/>
    </row>
    <row r="8" spans="1:5" ht="29.25" customHeight="1" thickBot="1">
      <c r="A8" s="286" t="s">
        <v>358</v>
      </c>
      <c r="B8" s="287"/>
      <c r="C8" s="287"/>
      <c r="D8" s="287"/>
      <c r="E8" s="288"/>
    </row>
    <row r="9" spans="1:5" ht="60.75" thickBot="1">
      <c r="A9" s="160" t="s">
        <v>118</v>
      </c>
      <c r="B9" s="484" t="s">
        <v>119</v>
      </c>
      <c r="C9" s="485"/>
      <c r="D9" s="24" t="s">
        <v>120</v>
      </c>
      <c r="E9" s="24" t="s">
        <v>44</v>
      </c>
    </row>
    <row r="10" spans="1:5" ht="15.75" thickBot="1">
      <c r="A10" s="160">
        <v>1</v>
      </c>
      <c r="B10" s="283">
        <v>2</v>
      </c>
      <c r="C10" s="285"/>
      <c r="D10" s="24">
        <v>3</v>
      </c>
      <c r="E10" s="24">
        <v>4</v>
      </c>
    </row>
    <row r="11" spans="1:5" ht="15.75" thickBot="1">
      <c r="A11" s="159">
        <v>1</v>
      </c>
      <c r="B11" s="303" t="s">
        <v>329</v>
      </c>
      <c r="C11" s="305"/>
      <c r="D11" s="106" t="s">
        <v>330</v>
      </c>
      <c r="E11" s="1"/>
    </row>
    <row r="12" spans="1:5" ht="15.75" thickBot="1">
      <c r="A12" s="159">
        <v>2</v>
      </c>
      <c r="B12" s="303" t="s">
        <v>359</v>
      </c>
      <c r="C12" s="305"/>
      <c r="D12" s="106" t="s">
        <v>330</v>
      </c>
      <c r="E12" s="1"/>
    </row>
    <row r="13" spans="1:5" ht="15.75" thickBot="1">
      <c r="A13" s="175">
        <v>3</v>
      </c>
      <c r="B13" s="303" t="s">
        <v>331</v>
      </c>
      <c r="C13" s="305"/>
      <c r="D13" s="106" t="s">
        <v>330</v>
      </c>
      <c r="E13" s="1"/>
    </row>
    <row r="14" spans="1:5" ht="15">
      <c r="A14" s="161"/>
      <c r="B14" s="25"/>
      <c r="C14" s="25"/>
      <c r="D14" s="25"/>
      <c r="E14" s="25"/>
    </row>
    <row r="16" spans="1:5" ht="62.25" customHeight="1">
      <c r="A16" s="424" t="s">
        <v>121</v>
      </c>
      <c r="B16" s="424"/>
      <c r="C16" s="424"/>
      <c r="D16" s="424"/>
      <c r="E16" s="424"/>
    </row>
    <row r="678" ht="15"/>
  </sheetData>
  <sheetProtection/>
  <mergeCells count="15">
    <mergeCell ref="B12:C12"/>
    <mergeCell ref="B13:C13"/>
    <mergeCell ref="A16:E16"/>
    <mergeCell ref="A7:B7"/>
    <mergeCell ref="C7:E7"/>
    <mergeCell ref="A8:E8"/>
    <mergeCell ref="B9:C9"/>
    <mergeCell ref="B10:C10"/>
    <mergeCell ref="B11:C11"/>
    <mergeCell ref="A2:E2"/>
    <mergeCell ref="A3:E3"/>
    <mergeCell ref="A5:B5"/>
    <mergeCell ref="C5:E5"/>
    <mergeCell ref="A6:B6"/>
    <mergeCell ref="C6:E6"/>
  </mergeCells>
  <hyperlinks>
    <hyperlink ref="B9" location="Par678" display="Par678"/>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G16"/>
  <sheetViews>
    <sheetView zoomScalePageLayoutView="0" workbookViewId="0" topLeftCell="A1">
      <selection activeCell="B15" sqref="B15"/>
    </sheetView>
  </sheetViews>
  <sheetFormatPr defaultColWidth="9.140625" defaultRowHeight="15"/>
  <cols>
    <col min="1" max="1" width="8.140625" style="0" customWidth="1"/>
    <col min="2" max="2" width="15.140625" style="0" customWidth="1"/>
    <col min="4" max="4" width="7.7109375" style="0" customWidth="1"/>
    <col min="5" max="5" width="16.421875" style="0" customWidth="1"/>
    <col min="6" max="6" width="16.140625" style="0" customWidth="1"/>
    <col min="7" max="7" width="11.8515625" style="0" customWidth="1"/>
  </cols>
  <sheetData>
    <row r="1" ht="15">
      <c r="G1" s="63" t="s">
        <v>126</v>
      </c>
    </row>
    <row r="3" spans="1:7" ht="15">
      <c r="A3" s="309" t="s">
        <v>122</v>
      </c>
      <c r="B3" s="309"/>
      <c r="C3" s="309"/>
      <c r="D3" s="309"/>
      <c r="E3" s="309"/>
      <c r="F3" s="309"/>
      <c r="G3" s="309"/>
    </row>
    <row r="4" spans="1:7" ht="15">
      <c r="A4" s="309" t="s">
        <v>123</v>
      </c>
      <c r="B4" s="309"/>
      <c r="C4" s="309"/>
      <c r="D4" s="309"/>
      <c r="E4" s="309"/>
      <c r="F4" s="309"/>
      <c r="G4" s="309"/>
    </row>
    <row r="5" spans="1:7" ht="15">
      <c r="A5" s="309" t="s">
        <v>124</v>
      </c>
      <c r="B5" s="309"/>
      <c r="C5" s="309"/>
      <c r="D5" s="309"/>
      <c r="E5" s="309"/>
      <c r="F5" s="309"/>
      <c r="G5" s="309"/>
    </row>
    <row r="6" spans="1:7" ht="15">
      <c r="A6" s="309" t="s">
        <v>125</v>
      </c>
      <c r="B6" s="309"/>
      <c r="C6" s="309"/>
      <c r="D6" s="309"/>
      <c r="E6" s="309"/>
      <c r="F6" s="309"/>
      <c r="G6" s="309"/>
    </row>
    <row r="7" ht="15.75" thickBot="1"/>
    <row r="8" spans="1:7" ht="30" customHeight="1" thickBot="1">
      <c r="A8" s="291" t="s">
        <v>28</v>
      </c>
      <c r="B8" s="292"/>
      <c r="C8" s="293"/>
      <c r="D8" s="480" t="s">
        <v>27</v>
      </c>
      <c r="E8" s="486"/>
      <c r="F8" s="486"/>
      <c r="G8" s="481"/>
    </row>
    <row r="9" spans="1:7" ht="15.75" customHeight="1" thickBot="1">
      <c r="A9" s="291" t="s">
        <v>26</v>
      </c>
      <c r="B9" s="292"/>
      <c r="C9" s="293"/>
      <c r="D9" s="315" t="s">
        <v>25</v>
      </c>
      <c r="E9" s="316"/>
      <c r="F9" s="316"/>
      <c r="G9" s="317"/>
    </row>
    <row r="10" spans="1:7" ht="30" customHeight="1" thickBot="1">
      <c r="A10" s="291" t="s">
        <v>24</v>
      </c>
      <c r="B10" s="292"/>
      <c r="C10" s="293"/>
      <c r="D10" s="315" t="s">
        <v>40</v>
      </c>
      <c r="E10" s="316"/>
      <c r="F10" s="316"/>
      <c r="G10" s="317"/>
    </row>
    <row r="11" spans="1:7" ht="48.75" customHeight="1" thickBot="1">
      <c r="A11" s="286" t="s">
        <v>353</v>
      </c>
      <c r="B11" s="287"/>
      <c r="C11" s="287"/>
      <c r="D11" s="287"/>
      <c r="E11" s="287"/>
      <c r="F11" s="287"/>
      <c r="G11" s="288"/>
    </row>
    <row r="12" spans="1:7" ht="105.75" thickBot="1">
      <c r="A12" s="27" t="s">
        <v>127</v>
      </c>
      <c r="B12" s="14" t="s">
        <v>128</v>
      </c>
      <c r="C12" s="286" t="s">
        <v>129</v>
      </c>
      <c r="D12" s="288"/>
      <c r="E12" s="14" t="s">
        <v>130</v>
      </c>
      <c r="F12" s="14" t="s">
        <v>131</v>
      </c>
      <c r="G12" s="14" t="s">
        <v>132</v>
      </c>
    </row>
    <row r="13" spans="1:7" ht="15.75" thickBot="1">
      <c r="A13" s="4">
        <v>1</v>
      </c>
      <c r="B13" s="24">
        <v>2</v>
      </c>
      <c r="C13" s="283">
        <v>3</v>
      </c>
      <c r="D13" s="285"/>
      <c r="E13" s="24">
        <v>4</v>
      </c>
      <c r="F13" s="24">
        <v>5</v>
      </c>
      <c r="G13" s="24">
        <v>6</v>
      </c>
    </row>
    <row r="14" spans="1:7" ht="75.75" thickBot="1">
      <c r="A14" s="40" t="s">
        <v>343</v>
      </c>
      <c r="B14" s="1" t="s">
        <v>350</v>
      </c>
      <c r="C14" s="487">
        <v>43126</v>
      </c>
      <c r="D14" s="305"/>
      <c r="E14" s="1" t="s">
        <v>351</v>
      </c>
      <c r="F14" s="1" t="s">
        <v>352</v>
      </c>
      <c r="G14" s="164">
        <v>43126</v>
      </c>
    </row>
    <row r="15" spans="1:7" ht="60.75" thickBot="1">
      <c r="A15" s="40" t="s">
        <v>354</v>
      </c>
      <c r="B15" s="1" t="s">
        <v>355</v>
      </c>
      <c r="C15" s="487">
        <v>43214</v>
      </c>
      <c r="D15" s="305"/>
      <c r="E15" s="1" t="s">
        <v>344</v>
      </c>
      <c r="F15" s="1" t="s">
        <v>345</v>
      </c>
      <c r="G15" s="164">
        <v>43214</v>
      </c>
    </row>
    <row r="16" spans="1:7" ht="15.75" thickBot="1">
      <c r="A16" s="40"/>
      <c r="B16" s="1"/>
      <c r="C16" s="487"/>
      <c r="D16" s="305"/>
      <c r="E16" s="1"/>
      <c r="F16" s="1"/>
      <c r="G16" s="164"/>
    </row>
  </sheetData>
  <sheetProtection/>
  <mergeCells count="16">
    <mergeCell ref="C15:D15"/>
    <mergeCell ref="C16:D16"/>
    <mergeCell ref="C12:D12"/>
    <mergeCell ref="C13:D13"/>
    <mergeCell ref="C14:D14"/>
    <mergeCell ref="A3:G3"/>
    <mergeCell ref="A4:G4"/>
    <mergeCell ref="A5:G5"/>
    <mergeCell ref="A6:G6"/>
    <mergeCell ref="A11:G11"/>
    <mergeCell ref="A8:C8"/>
    <mergeCell ref="A9:C9"/>
    <mergeCell ref="A10:C10"/>
    <mergeCell ref="D8:G8"/>
    <mergeCell ref="D9:G9"/>
    <mergeCell ref="D10:G1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FF00"/>
  </sheetPr>
  <dimension ref="A1:F15"/>
  <sheetViews>
    <sheetView zoomScalePageLayoutView="0" workbookViewId="0" topLeftCell="A1">
      <selection activeCell="A15" sqref="A15"/>
    </sheetView>
  </sheetViews>
  <sheetFormatPr defaultColWidth="9.140625" defaultRowHeight="15"/>
  <cols>
    <col min="1" max="1" width="16.28125" style="0" customWidth="1"/>
    <col min="2" max="2" width="11.7109375" style="0" customWidth="1"/>
    <col min="4" max="4" width="4.57421875" style="0" customWidth="1"/>
    <col min="5" max="6" width="11.7109375" style="0" customWidth="1"/>
  </cols>
  <sheetData>
    <row r="1" ht="15">
      <c r="F1" t="s">
        <v>319</v>
      </c>
    </row>
    <row r="3" spans="1:6" ht="15">
      <c r="A3" s="354" t="s">
        <v>318</v>
      </c>
      <c r="B3" s="354"/>
      <c r="C3" s="354"/>
      <c r="D3" s="354"/>
      <c r="E3" s="354"/>
      <c r="F3" s="354"/>
    </row>
    <row r="4" spans="1:6" ht="15">
      <c r="A4" s="354" t="s">
        <v>317</v>
      </c>
      <c r="B4" s="354"/>
      <c r="C4" s="354"/>
      <c r="D4" s="354"/>
      <c r="E4" s="354"/>
      <c r="F4" s="354"/>
    </row>
    <row r="5" ht="15.75" thickBot="1"/>
    <row r="6" spans="1:6" ht="30" customHeight="1" thickBot="1">
      <c r="A6" s="303" t="s">
        <v>28</v>
      </c>
      <c r="B6" s="304"/>
      <c r="C6" s="305"/>
      <c r="D6" s="286" t="s">
        <v>27</v>
      </c>
      <c r="E6" s="287"/>
      <c r="F6" s="288"/>
    </row>
    <row r="7" spans="1:6" ht="15.75" thickBot="1">
      <c r="A7" s="303" t="s">
        <v>26</v>
      </c>
      <c r="B7" s="304"/>
      <c r="C7" s="305"/>
      <c r="D7" s="315" t="s">
        <v>25</v>
      </c>
      <c r="E7" s="316"/>
      <c r="F7" s="317"/>
    </row>
    <row r="8" spans="1:6" ht="30" customHeight="1" thickBot="1">
      <c r="A8" s="303" t="s">
        <v>24</v>
      </c>
      <c r="B8" s="304"/>
      <c r="C8" s="305"/>
      <c r="D8" s="315" t="s">
        <v>40</v>
      </c>
      <c r="E8" s="316"/>
      <c r="F8" s="317"/>
    </row>
    <row r="9" spans="1:6" ht="30" customHeight="1" thickBot="1">
      <c r="A9" s="286" t="s">
        <v>360</v>
      </c>
      <c r="B9" s="287"/>
      <c r="C9" s="287"/>
      <c r="D9" s="287"/>
      <c r="E9" s="287"/>
      <c r="F9" s="288"/>
    </row>
    <row r="10" spans="1:6" ht="15.75" thickBot="1">
      <c r="A10" s="283" t="s">
        <v>310</v>
      </c>
      <c r="B10" s="284"/>
      <c r="C10" s="284"/>
      <c r="D10" s="284"/>
      <c r="E10" s="284"/>
      <c r="F10" s="285"/>
    </row>
    <row r="11" spans="1:6" ht="15.75" thickBot="1">
      <c r="A11" s="338" t="s">
        <v>311</v>
      </c>
      <c r="B11" s="283" t="s">
        <v>312</v>
      </c>
      <c r="C11" s="284"/>
      <c r="D11" s="284"/>
      <c r="E11" s="284"/>
      <c r="F11" s="285"/>
    </row>
    <row r="12" spans="1:6" ht="15.75" thickBot="1">
      <c r="A12" s="339"/>
      <c r="B12" s="24" t="s">
        <v>313</v>
      </c>
      <c r="C12" s="283" t="s">
        <v>314</v>
      </c>
      <c r="D12" s="285"/>
      <c r="E12" s="24" t="s">
        <v>315</v>
      </c>
      <c r="F12" s="24" t="s">
        <v>316</v>
      </c>
    </row>
    <row r="13" spans="1:6" ht="15.75" thickBot="1">
      <c r="A13" s="156">
        <v>1</v>
      </c>
      <c r="B13" s="24">
        <v>2</v>
      </c>
      <c r="C13" s="283">
        <v>3</v>
      </c>
      <c r="D13" s="285"/>
      <c r="E13" s="24">
        <v>4</v>
      </c>
      <c r="F13" s="24">
        <v>5</v>
      </c>
    </row>
    <row r="14" spans="1:6" ht="45.75" thickBot="1">
      <c r="A14" s="1" t="s">
        <v>350</v>
      </c>
      <c r="B14" s="1">
        <v>19.21</v>
      </c>
      <c r="C14" s="303"/>
      <c r="D14" s="305"/>
      <c r="E14" s="1"/>
      <c r="F14" s="1"/>
    </row>
    <row r="15" spans="1:6" ht="30.75" thickBot="1">
      <c r="A15" s="1" t="s">
        <v>355</v>
      </c>
      <c r="B15" s="1"/>
      <c r="C15" s="303">
        <v>188</v>
      </c>
      <c r="D15" s="305"/>
      <c r="E15" s="1"/>
      <c r="F15" s="1"/>
    </row>
  </sheetData>
  <sheetProtection/>
  <mergeCells count="16">
    <mergeCell ref="C15:D15"/>
    <mergeCell ref="C14:D14"/>
    <mergeCell ref="C13:D13"/>
    <mergeCell ref="A3:F3"/>
    <mergeCell ref="A4:F4"/>
    <mergeCell ref="A9:F9"/>
    <mergeCell ref="A10:F10"/>
    <mergeCell ref="A11:A12"/>
    <mergeCell ref="B11:F11"/>
    <mergeCell ref="C12:D12"/>
    <mergeCell ref="A6:C6"/>
    <mergeCell ref="D6:F6"/>
    <mergeCell ref="A7:C7"/>
    <mergeCell ref="D7:F7"/>
    <mergeCell ref="A8:C8"/>
    <mergeCell ref="D8:F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I9"/>
  <sheetViews>
    <sheetView zoomScalePageLayoutView="0" workbookViewId="0" topLeftCell="A1">
      <selection activeCell="A1" sqref="A1"/>
    </sheetView>
  </sheetViews>
  <sheetFormatPr defaultColWidth="9.140625" defaultRowHeight="15"/>
  <sheetData>
    <row r="2" ht="15">
      <c r="F2" s="158" t="s">
        <v>324</v>
      </c>
    </row>
    <row r="4" spans="1:6" ht="15">
      <c r="A4" s="354" t="s">
        <v>323</v>
      </c>
      <c r="B4" s="354"/>
      <c r="C4" s="354"/>
      <c r="D4" s="354"/>
      <c r="E4" s="354"/>
      <c r="F4" s="354"/>
    </row>
    <row r="5" spans="1:6" ht="15">
      <c r="A5" s="354" t="s">
        <v>320</v>
      </c>
      <c r="B5" s="354"/>
      <c r="C5" s="354"/>
      <c r="D5" s="354"/>
      <c r="E5" s="354"/>
      <c r="F5" s="354"/>
    </row>
    <row r="6" spans="1:6" ht="15">
      <c r="A6" s="354" t="s">
        <v>321</v>
      </c>
      <c r="B6" s="354"/>
      <c r="C6" s="354"/>
      <c r="D6" s="354"/>
      <c r="E6" s="354"/>
      <c r="F6" s="354"/>
    </row>
    <row r="7" spans="1:6" ht="15">
      <c r="A7" s="354" t="s">
        <v>322</v>
      </c>
      <c r="B7" s="354"/>
      <c r="C7" s="354"/>
      <c r="D7" s="354"/>
      <c r="E7" s="354"/>
      <c r="F7" s="354"/>
    </row>
    <row r="9" spans="1:9" ht="15.75">
      <c r="A9" s="182" t="s">
        <v>328</v>
      </c>
      <c r="B9" s="162"/>
      <c r="C9" s="162"/>
      <c r="D9" s="162"/>
      <c r="E9" s="162"/>
      <c r="F9" s="162"/>
      <c r="G9" s="162"/>
      <c r="H9" s="162"/>
      <c r="I9" s="162"/>
    </row>
  </sheetData>
  <sheetProtection/>
  <mergeCells count="4">
    <mergeCell ref="A4:F4"/>
    <mergeCell ref="A5:F5"/>
    <mergeCell ref="A6:F6"/>
    <mergeCell ref="A7:F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14"/>
  <sheetViews>
    <sheetView zoomScalePageLayoutView="0" workbookViewId="0" topLeftCell="A1">
      <selection activeCell="A1" sqref="A1"/>
    </sheetView>
  </sheetViews>
  <sheetFormatPr defaultColWidth="9.140625" defaultRowHeight="15"/>
  <cols>
    <col min="1" max="1" width="14.421875" style="0" customWidth="1"/>
    <col min="2" max="2" width="21.140625" style="0" customWidth="1"/>
    <col min="3" max="3" width="10.421875" style="0" customWidth="1"/>
    <col min="4" max="4" width="14.7109375" style="0" customWidth="1"/>
    <col min="5" max="5" width="26.00390625" style="0" customWidth="1"/>
  </cols>
  <sheetData>
    <row r="1" ht="15">
      <c r="E1" s="167" t="s">
        <v>327</v>
      </c>
    </row>
    <row r="3" spans="1:5" ht="15">
      <c r="A3" s="354" t="s">
        <v>323</v>
      </c>
      <c r="B3" s="354"/>
      <c r="C3" s="354"/>
      <c r="D3" s="354"/>
      <c r="E3" s="354"/>
    </row>
    <row r="4" spans="1:5" ht="15">
      <c r="A4" s="354" t="s">
        <v>320</v>
      </c>
      <c r="B4" s="354"/>
      <c r="C4" s="354"/>
      <c r="D4" s="354"/>
      <c r="E4" s="354"/>
    </row>
    <row r="5" spans="1:5" ht="15">
      <c r="A5" s="354" t="s">
        <v>325</v>
      </c>
      <c r="B5" s="354"/>
      <c r="C5" s="354"/>
      <c r="D5" s="354"/>
      <c r="E5" s="354"/>
    </row>
    <row r="6" spans="1:5" ht="15">
      <c r="A6" s="354" t="s">
        <v>326</v>
      </c>
      <c r="B6" s="354"/>
      <c r="C6" s="354"/>
      <c r="D6" s="354"/>
      <c r="E6" s="354"/>
    </row>
    <row r="7" ht="15.75" thickBot="1"/>
    <row r="8" spans="1:7" ht="15.75" customHeight="1" thickBot="1">
      <c r="A8" s="291" t="s">
        <v>28</v>
      </c>
      <c r="B8" s="292"/>
      <c r="C8" s="293"/>
      <c r="D8" s="480" t="s">
        <v>27</v>
      </c>
      <c r="E8" s="481"/>
      <c r="F8" s="162"/>
      <c r="G8" s="162"/>
    </row>
    <row r="9" spans="1:5" ht="15.75" customHeight="1" thickBot="1">
      <c r="A9" s="291" t="s">
        <v>26</v>
      </c>
      <c r="B9" s="292"/>
      <c r="C9" s="293"/>
      <c r="D9" s="315" t="s">
        <v>25</v>
      </c>
      <c r="E9" s="317"/>
    </row>
    <row r="10" spans="1:5" ht="15.75" customHeight="1" thickBot="1">
      <c r="A10" s="291" t="s">
        <v>24</v>
      </c>
      <c r="B10" s="292"/>
      <c r="C10" s="293"/>
      <c r="D10" s="315" t="s">
        <v>40</v>
      </c>
      <c r="E10" s="317"/>
    </row>
    <row r="11" spans="1:5" ht="50.25" customHeight="1" thickBot="1">
      <c r="A11" s="488" t="s">
        <v>361</v>
      </c>
      <c r="B11" s="489"/>
      <c r="C11" s="489"/>
      <c r="D11" s="489"/>
      <c r="E11" s="490"/>
    </row>
    <row r="12" spans="1:5" ht="75.75" thickBot="1">
      <c r="A12" s="159" t="s">
        <v>332</v>
      </c>
      <c r="B12" s="106" t="s">
        <v>333</v>
      </c>
      <c r="C12" s="286" t="s">
        <v>334</v>
      </c>
      <c r="D12" s="288"/>
      <c r="E12" s="106" t="s">
        <v>335</v>
      </c>
    </row>
    <row r="13" spans="1:5" ht="15.75" thickBot="1">
      <c r="A13" s="160">
        <v>1</v>
      </c>
      <c r="B13" s="24">
        <v>2</v>
      </c>
      <c r="C13" s="283">
        <v>3</v>
      </c>
      <c r="D13" s="285"/>
      <c r="E13" s="24">
        <v>4</v>
      </c>
    </row>
    <row r="14" spans="1:5" ht="15.75" thickBot="1">
      <c r="A14" s="163" t="s">
        <v>336</v>
      </c>
      <c r="B14" s="183">
        <v>6000</v>
      </c>
      <c r="C14" s="348">
        <v>3369</v>
      </c>
      <c r="D14" s="349"/>
      <c r="E14" s="183">
        <f>B14-C14</f>
        <v>2631</v>
      </c>
    </row>
  </sheetData>
  <sheetProtection/>
  <mergeCells count="14">
    <mergeCell ref="C13:D13"/>
    <mergeCell ref="C14:D14"/>
    <mergeCell ref="A9:C9"/>
    <mergeCell ref="D9:E9"/>
    <mergeCell ref="A10:C10"/>
    <mergeCell ref="D10:E10"/>
    <mergeCell ref="A11:E11"/>
    <mergeCell ref="C12:D12"/>
    <mergeCell ref="A3:E3"/>
    <mergeCell ref="A4:E4"/>
    <mergeCell ref="A5:E5"/>
    <mergeCell ref="A6:E6"/>
    <mergeCell ref="A8:C8"/>
    <mergeCell ref="D8:E8"/>
  </mergeCells>
  <printOptions/>
  <pageMargins left="0.7" right="0.7" top="0.75" bottom="0.75" header="0.3" footer="0.3"/>
  <pageSetup horizontalDpi="600" verticalDpi="600" orientation="portrait" paperSize="9" r:id="rId1"/>
  <ignoredErrors>
    <ignoredError sqref="D9" numberStoredAsText="1"/>
  </ignoredErrors>
</worksheet>
</file>

<file path=xl/worksheets/sheet15.xml><?xml version="1.0" encoding="utf-8"?>
<worksheet xmlns="http://schemas.openxmlformats.org/spreadsheetml/2006/main" xmlns:r="http://schemas.openxmlformats.org/officeDocument/2006/relationships">
  <dimension ref="A1:PAR1268"/>
  <sheetViews>
    <sheetView zoomScalePageLayoutView="0" workbookViewId="0" topLeftCell="A1">
      <selection activeCell="A1" sqref="A1"/>
    </sheetView>
  </sheetViews>
  <sheetFormatPr defaultColWidth="9.140625" defaultRowHeight="15"/>
  <cols>
    <col min="1" max="1" width="5.57421875" style="0" customWidth="1"/>
    <col min="2" max="2" width="31.7109375" style="0" customWidth="1"/>
    <col min="4" max="4" width="21.7109375" style="0" customWidth="1"/>
  </cols>
  <sheetData>
    <row r="1" ht="15">
      <c r="D1" s="63" t="s">
        <v>137</v>
      </c>
    </row>
    <row r="2" spans="1:4" ht="15">
      <c r="A2" s="309" t="s">
        <v>133</v>
      </c>
      <c r="B2" s="309"/>
      <c r="C2" s="309"/>
      <c r="D2" s="309"/>
    </row>
    <row r="3" spans="1:4" ht="15">
      <c r="A3" s="309" t="s">
        <v>134</v>
      </c>
      <c r="B3" s="309"/>
      <c r="C3" s="309"/>
      <c r="D3" s="309"/>
    </row>
    <row r="4" spans="1:4" ht="15">
      <c r="A4" s="309" t="s">
        <v>135</v>
      </c>
      <c r="B4" s="309"/>
      <c r="C4" s="309"/>
      <c r="D4" s="309"/>
    </row>
    <row r="5" spans="1:4" ht="15">
      <c r="A5" s="309" t="s">
        <v>136</v>
      </c>
      <c r="B5" s="309"/>
      <c r="C5" s="309"/>
      <c r="D5" s="309"/>
    </row>
    <row r="6" ht="15.75" thickBot="1"/>
    <row r="7" spans="1:10" ht="33.75" customHeight="1" thickBot="1">
      <c r="A7" s="291" t="s">
        <v>28</v>
      </c>
      <c r="B7" s="293"/>
      <c r="C7" s="286" t="s">
        <v>27</v>
      </c>
      <c r="D7" s="288"/>
      <c r="G7" s="477"/>
      <c r="H7" s="477"/>
      <c r="I7" s="477"/>
      <c r="J7" s="477"/>
    </row>
    <row r="8" spans="1:10" ht="15.75" thickBot="1">
      <c r="A8" s="291" t="s">
        <v>26</v>
      </c>
      <c r="B8" s="293"/>
      <c r="C8" s="286">
        <v>4028033476</v>
      </c>
      <c r="D8" s="288"/>
      <c r="G8" s="495"/>
      <c r="H8" s="495"/>
      <c r="I8" s="495"/>
      <c r="J8" s="495"/>
    </row>
    <row r="9" spans="1:10" ht="32.25" customHeight="1" thickBot="1">
      <c r="A9" s="291" t="s">
        <v>24</v>
      </c>
      <c r="B9" s="293"/>
      <c r="C9" s="286" t="s">
        <v>40</v>
      </c>
      <c r="D9" s="288"/>
      <c r="G9" s="495"/>
      <c r="H9" s="495"/>
      <c r="I9" s="495"/>
      <c r="J9" s="495"/>
    </row>
    <row r="10" spans="1:4" ht="63" customHeight="1" thickBot="1">
      <c r="A10" s="286" t="s">
        <v>138</v>
      </c>
      <c r="B10" s="287"/>
      <c r="C10" s="287"/>
      <c r="D10" s="288"/>
    </row>
    <row r="11" spans="1:4" ht="45" customHeight="1" thickBot="1">
      <c r="A11" s="27" t="s">
        <v>17</v>
      </c>
      <c r="B11" s="286" t="s">
        <v>139</v>
      </c>
      <c r="C11" s="288"/>
      <c r="D11" s="14" t="s">
        <v>140</v>
      </c>
    </row>
    <row r="12" spans="1:4" ht="15.75" thickBot="1">
      <c r="A12" s="4">
        <v>1</v>
      </c>
      <c r="B12" s="283">
        <v>2</v>
      </c>
      <c r="C12" s="285"/>
      <c r="D12" s="24">
        <v>3</v>
      </c>
    </row>
    <row r="13" spans="1:4" ht="58.5" customHeight="1" thickBot="1">
      <c r="A13" s="27">
        <v>1</v>
      </c>
      <c r="B13" s="496" t="s">
        <v>141</v>
      </c>
      <c r="C13" s="497"/>
      <c r="D13" s="14" t="s">
        <v>142</v>
      </c>
    </row>
    <row r="14" spans="1:4" ht="61.5" customHeight="1" thickBot="1">
      <c r="A14" s="27">
        <v>2</v>
      </c>
      <c r="B14" s="496" t="s">
        <v>143</v>
      </c>
      <c r="C14" s="497"/>
      <c r="D14" s="14" t="s">
        <v>144</v>
      </c>
    </row>
    <row r="16" spans="1:4" ht="45" customHeight="1">
      <c r="A16" s="494" t="s">
        <v>145</v>
      </c>
      <c r="B16" s="494"/>
      <c r="C16" s="494"/>
      <c r="D16" s="494"/>
    </row>
    <row r="17" spans="1:4" ht="44.25" customHeight="1">
      <c r="A17" s="494" t="s">
        <v>146</v>
      </c>
      <c r="B17" s="494"/>
      <c r="C17" s="494"/>
      <c r="D17" s="494"/>
    </row>
    <row r="19" ht="15">
      <c r="D19" s="63" t="s">
        <v>149</v>
      </c>
    </row>
    <row r="20" spans="1:4" ht="15">
      <c r="A20" s="309" t="s">
        <v>147</v>
      </c>
      <c r="B20" s="309"/>
      <c r="C20" s="309"/>
      <c r="D20" s="309"/>
    </row>
    <row r="21" spans="1:4" ht="15">
      <c r="A21" s="309" t="s">
        <v>148</v>
      </c>
      <c r="B21" s="309"/>
      <c r="C21" s="309"/>
      <c r="D21" s="309"/>
    </row>
    <row r="24" spans="1:4" ht="33.75" customHeight="1">
      <c r="A24" s="479" t="s">
        <v>150</v>
      </c>
      <c r="B24" s="479"/>
      <c r="C24" s="479"/>
      <c r="D24" s="479"/>
    </row>
    <row r="25" spans="1:4" ht="127.5" customHeight="1">
      <c r="A25" s="493" t="s">
        <v>151</v>
      </c>
      <c r="B25" s="493"/>
      <c r="C25" s="493"/>
      <c r="D25" s="493"/>
    </row>
    <row r="26" spans="1:4" ht="84" customHeight="1">
      <c r="A26" s="493" t="s">
        <v>152</v>
      </c>
      <c r="B26" s="493"/>
      <c r="C26" s="493"/>
      <c r="D26" s="493"/>
    </row>
    <row r="27" spans="1:4" ht="51.75" customHeight="1">
      <c r="A27" s="493" t="s">
        <v>153</v>
      </c>
      <c r="B27" s="493"/>
      <c r="C27" s="493"/>
      <c r="D27" s="493"/>
    </row>
    <row r="28" spans="1:4" ht="46.5" customHeight="1">
      <c r="A28" s="437" t="s">
        <v>154</v>
      </c>
      <c r="B28" s="437"/>
      <c r="C28" s="437"/>
      <c r="D28" s="437"/>
    </row>
    <row r="29" spans="1:4" ht="15">
      <c r="A29" s="493" t="s">
        <v>155</v>
      </c>
      <c r="B29" s="493"/>
      <c r="C29" s="493"/>
      <c r="D29" s="493"/>
    </row>
    <row r="30" spans="1:4" ht="105" customHeight="1">
      <c r="A30" s="437" t="s">
        <v>156</v>
      </c>
      <c r="B30" s="437"/>
      <c r="C30" s="437"/>
      <c r="D30" s="437"/>
    </row>
    <row r="31" spans="1:4" ht="48.75" customHeight="1">
      <c r="A31" s="437" t="s">
        <v>157</v>
      </c>
      <c r="B31" s="437"/>
      <c r="C31" s="437"/>
      <c r="D31" s="437"/>
    </row>
    <row r="32" spans="1:4" ht="75" customHeight="1">
      <c r="A32" s="437" t="s">
        <v>158</v>
      </c>
      <c r="B32" s="437"/>
      <c r="C32" s="437"/>
      <c r="D32" s="437"/>
    </row>
    <row r="33" spans="1:4" ht="48.75" customHeight="1">
      <c r="A33" s="437" t="s">
        <v>159</v>
      </c>
      <c r="B33" s="437"/>
      <c r="C33" s="437"/>
      <c r="D33" s="437"/>
    </row>
    <row r="34" spans="1:4" ht="80.25" customHeight="1">
      <c r="A34" s="493" t="s">
        <v>160</v>
      </c>
      <c r="B34" s="493"/>
      <c r="C34" s="493"/>
      <c r="D34" s="493"/>
    </row>
    <row r="35" spans="1:4" ht="43.5" customHeight="1">
      <c r="A35" s="493" t="s">
        <v>161</v>
      </c>
      <c r="B35" s="493"/>
      <c r="C35" s="493"/>
      <c r="D35" s="493"/>
    </row>
    <row r="36" spans="1:4" ht="53.25" customHeight="1">
      <c r="A36" s="437" t="s">
        <v>162</v>
      </c>
      <c r="B36" s="437"/>
      <c r="C36" s="437"/>
      <c r="D36" s="437"/>
    </row>
    <row r="37" spans="1:4" ht="15">
      <c r="A37" s="68"/>
      <c r="B37" s="68"/>
      <c r="C37" s="68"/>
      <c r="D37" s="63" t="s">
        <v>174</v>
      </c>
    </row>
    <row r="38" spans="1:4" ht="15">
      <c r="A38" s="309" t="s">
        <v>172</v>
      </c>
      <c r="B38" s="309"/>
      <c r="C38" s="309"/>
      <c r="D38" s="309"/>
    </row>
    <row r="39" spans="1:4" ht="15">
      <c r="A39" s="309" t="s">
        <v>173</v>
      </c>
      <c r="B39" s="309"/>
      <c r="C39" s="309"/>
      <c r="D39" s="309"/>
    </row>
    <row r="41" spans="1:4" ht="30" customHeight="1">
      <c r="A41" s="477" t="s">
        <v>175</v>
      </c>
      <c r="B41" s="477"/>
      <c r="C41" s="477"/>
      <c r="D41" s="477"/>
    </row>
    <row r="42" spans="1:4" ht="168.75" customHeight="1">
      <c r="A42" s="493" t="s">
        <v>176</v>
      </c>
      <c r="B42" s="493"/>
      <c r="C42" s="493"/>
      <c r="D42" s="493"/>
    </row>
    <row r="43" spans="1:4" ht="47.25" customHeight="1">
      <c r="A43" s="437" t="s">
        <v>177</v>
      </c>
      <c r="B43" s="437"/>
      <c r="C43" s="437"/>
      <c r="D43" s="437"/>
    </row>
    <row r="44" spans="1:4" ht="48" customHeight="1">
      <c r="A44" s="492" t="s">
        <v>178</v>
      </c>
      <c r="B44" s="492"/>
      <c r="C44" s="492"/>
      <c r="D44" s="492"/>
    </row>
    <row r="45" spans="1:4" ht="226.5" customHeight="1">
      <c r="A45" s="492" t="s">
        <v>179</v>
      </c>
      <c r="B45" s="492"/>
      <c r="C45" s="492"/>
      <c r="D45" s="492"/>
    </row>
    <row r="46" spans="1:4" ht="49.5" customHeight="1">
      <c r="A46" s="492" t="s">
        <v>180</v>
      </c>
      <c r="B46" s="492"/>
      <c r="C46" s="492"/>
      <c r="D46" s="492"/>
    </row>
    <row r="47" spans="1:4" ht="15">
      <c r="A47" s="492" t="s">
        <v>181</v>
      </c>
      <c r="B47" s="492"/>
      <c r="C47" s="492"/>
      <c r="D47" s="492"/>
    </row>
    <row r="48" spans="1:4" ht="15">
      <c r="A48" s="492" t="s">
        <v>182</v>
      </c>
      <c r="B48" s="492"/>
      <c r="C48" s="492"/>
      <c r="D48" s="492"/>
    </row>
    <row r="49" spans="1:4" ht="15">
      <c r="A49" s="492" t="s">
        <v>183</v>
      </c>
      <c r="B49" s="492"/>
      <c r="C49" s="492"/>
      <c r="D49" s="492"/>
    </row>
    <row r="50" spans="1:4" ht="15">
      <c r="A50" s="492" t="s">
        <v>184</v>
      </c>
      <c r="B50" s="492"/>
      <c r="C50" s="492"/>
      <c r="D50" s="492"/>
    </row>
    <row r="51" spans="1:4" ht="15">
      <c r="A51" s="492" t="s">
        <v>185</v>
      </c>
      <c r="B51" s="492"/>
      <c r="C51" s="492"/>
      <c r="D51" s="492"/>
    </row>
    <row r="52" spans="1:4" ht="15">
      <c r="A52" s="492" t="s">
        <v>186</v>
      </c>
      <c r="B52" s="492"/>
      <c r="C52" s="492"/>
      <c r="D52" s="492"/>
    </row>
    <row r="53" spans="1:4" ht="15">
      <c r="A53" s="492" t="s">
        <v>187</v>
      </c>
      <c r="B53" s="492"/>
      <c r="C53" s="492"/>
      <c r="D53" s="492"/>
    </row>
    <row r="54" spans="1:4" ht="15">
      <c r="A54" s="491" t="s">
        <v>188</v>
      </c>
      <c r="B54" s="491"/>
      <c r="C54" s="491"/>
      <c r="D54" s="491"/>
    </row>
    <row r="55" spans="1:4" ht="15">
      <c r="A55" s="492" t="s">
        <v>189</v>
      </c>
      <c r="B55" s="492"/>
      <c r="C55" s="492"/>
      <c r="D55" s="492"/>
    </row>
    <row r="56" spans="1:4" ht="15">
      <c r="A56" s="491" t="s">
        <v>190</v>
      </c>
      <c r="B56" s="491"/>
      <c r="C56" s="491"/>
      <c r="D56" s="491"/>
    </row>
    <row r="57" spans="1:4" ht="15">
      <c r="A57" s="492" t="s">
        <v>191</v>
      </c>
      <c r="B57" s="492"/>
      <c r="C57" s="492"/>
      <c r="D57" s="492"/>
    </row>
    <row r="58" spans="1:4" ht="15">
      <c r="A58" s="492" t="s">
        <v>192</v>
      </c>
      <c r="B58" s="492"/>
      <c r="C58" s="492"/>
      <c r="D58" s="492"/>
    </row>
    <row r="59" spans="1:4" ht="15">
      <c r="A59" s="491" t="s">
        <v>193</v>
      </c>
      <c r="B59" s="491"/>
      <c r="C59" s="491"/>
      <c r="D59" s="491"/>
    </row>
    <row r="61" spans="1:4" ht="28.5" customHeight="1">
      <c r="A61" s="424" t="s">
        <v>194</v>
      </c>
      <c r="B61" s="424"/>
      <c r="C61" s="424"/>
      <c r="D61" s="424"/>
    </row>
    <row r="1213" ht="15"/>
    <row r="1214" ht="15"/>
    <row r="1218" ht="15"/>
    <row r="1236" ht="15"/>
    <row r="1243" ht="15"/>
    <row r="1268" ht="15"/>
  </sheetData>
  <sheetProtection/>
  <mergeCells count="57">
    <mergeCell ref="A8:B8"/>
    <mergeCell ref="A9:B9"/>
    <mergeCell ref="A2:D2"/>
    <mergeCell ref="A3:D3"/>
    <mergeCell ref="A4:D4"/>
    <mergeCell ref="A5:D5"/>
    <mergeCell ref="A7:B7"/>
    <mergeCell ref="A10:D10"/>
    <mergeCell ref="B11:C11"/>
    <mergeCell ref="B12:C12"/>
    <mergeCell ref="B13:C13"/>
    <mergeCell ref="B14:C14"/>
    <mergeCell ref="G7:J7"/>
    <mergeCell ref="G8:J8"/>
    <mergeCell ref="G9:J9"/>
    <mergeCell ref="C7:D7"/>
    <mergeCell ref="C8:D8"/>
    <mergeCell ref="C9:D9"/>
    <mergeCell ref="A31:D31"/>
    <mergeCell ref="A16:D16"/>
    <mergeCell ref="A17:D17"/>
    <mergeCell ref="A20:D20"/>
    <mergeCell ref="A21:D21"/>
    <mergeCell ref="A24:D24"/>
    <mergeCell ref="A25:D25"/>
    <mergeCell ref="A26:D26"/>
    <mergeCell ref="A27:D27"/>
    <mergeCell ref="A28:D28"/>
    <mergeCell ref="A29:D29"/>
    <mergeCell ref="A30:D30"/>
    <mergeCell ref="A32:D32"/>
    <mergeCell ref="A33:D33"/>
    <mergeCell ref="A34:D34"/>
    <mergeCell ref="A35:D35"/>
    <mergeCell ref="A36:D36"/>
    <mergeCell ref="A47:D47"/>
    <mergeCell ref="A48:D48"/>
    <mergeCell ref="A38:D38"/>
    <mergeCell ref="A39:D39"/>
    <mergeCell ref="A42:D42"/>
    <mergeCell ref="A43:D43"/>
    <mergeCell ref="A59:D59"/>
    <mergeCell ref="A41:D41"/>
    <mergeCell ref="A61:D61"/>
    <mergeCell ref="A54:D54"/>
    <mergeCell ref="A55:D55"/>
    <mergeCell ref="A56:D56"/>
    <mergeCell ref="A57:D57"/>
    <mergeCell ref="A58:D58"/>
    <mergeCell ref="A49:D49"/>
    <mergeCell ref="A50:D50"/>
    <mergeCell ref="A51:D51"/>
    <mergeCell ref="A52:D52"/>
    <mergeCell ref="A53:D53"/>
    <mergeCell ref="A44:D44"/>
    <mergeCell ref="A45:D45"/>
    <mergeCell ref="A46:D46"/>
  </mergeCells>
  <hyperlinks>
    <hyperlink ref="B13" location="Par1213" display="Par1213"/>
    <hyperlink ref="B14" location="Par1214" display="Par1214"/>
    <hyperlink ref="A16" location="Par1218" display="Par1218"/>
    <hyperlink ref="A17" location="Par1243" display="Par1243"/>
    <hyperlink ref="A25" r:id="rId1" display="consultantplus://offline/ref=58109D665B86212774280ADB8C2C2AEEC5E9F811E593B33DF5D1490C4B187B625236FA12143CDDFDS7M4J"/>
    <hyperlink ref="A26" r:id="rId2" display="consultantplus://offline/ref=58109D665B86212774280ADB8C2C2AEEC5E9F811E593B33DF5D1490C4B187B625236FA12143CD0F4S7M7J"/>
    <hyperlink ref="A27" r:id="rId3" display="consultantplus://offline/ref=58109D665B86212774280ADB8C2C2AEEC5E9F811E593B33DF5D1490C4B187B625236FA12143DD9FCS7M5J"/>
    <hyperlink ref="A29" location="Par1236" display="Par1236"/>
    <hyperlink ref="A34" r:id="rId4" display="consultantplus://offline/ref=58109D665B86212774280ADB8C2C2AEEC5E9F811E593B33DF5D1490C4B187B625236FA12143DD9F8S7M2J"/>
    <hyperlink ref="A35" r:id="rId5" display="consultantplus://offline/ref=58109D665B86212774280ADB8C2C2AEEC5E9F811E593B33DF5D1490C4B187B625236FA12143DD9F8S7M5J"/>
    <hyperlink ref="A42" r:id="rId6" display="consultantplus://offline/ref=58109D665B86212774280ADB8C2C2AEEC5E9F811E593B33DF5D1490C4B187B625236FA12143CD1FES7M6J"/>
    <hyperlink ref="A54" r:id="rId7" display="consultantplus://offline/ref=58109D665B86212774280ADB8C2C2AEEC5E9F811E593B33DF5D1490C4B187B625236FA12143CDEFBS7M2J"/>
    <hyperlink ref="A56" r:id="rId8" display="consultantplus://offline/ref=58109D665B86212774280ADB8C2C2AEEC5EDFA1CE39BEE37FD88450ES4MCJ"/>
    <hyperlink ref="A59" location="Par1268" display="Par1268"/>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PAR1426"/>
  <sheetViews>
    <sheetView zoomScalePageLayoutView="0" workbookViewId="0" topLeftCell="A1">
      <selection activeCell="A1" sqref="A1"/>
    </sheetView>
  </sheetViews>
  <sheetFormatPr defaultColWidth="9.140625" defaultRowHeight="15"/>
  <cols>
    <col min="1" max="1" width="9.57421875" style="0" customWidth="1"/>
    <col min="2" max="2" width="21.8515625" style="0" customWidth="1"/>
    <col min="3" max="3" width="17.8515625" style="0" customWidth="1"/>
    <col min="4" max="4" width="13.57421875" style="0" customWidth="1"/>
    <col min="5" max="5" width="12.28125" style="0" customWidth="1"/>
    <col min="6" max="6" width="27.8515625" style="0" customWidth="1"/>
    <col min="7" max="7" width="17.57421875" style="0" customWidth="1"/>
  </cols>
  <sheetData>
    <row r="1" ht="15">
      <c r="F1" s="63" t="s">
        <v>201</v>
      </c>
    </row>
    <row r="2" spans="1:6" ht="15">
      <c r="A2" s="309" t="s">
        <v>195</v>
      </c>
      <c r="B2" s="309"/>
      <c r="C2" s="309"/>
      <c r="D2" s="309"/>
      <c r="E2" s="309"/>
      <c r="F2" s="309"/>
    </row>
    <row r="3" spans="1:6" ht="15">
      <c r="A3" s="309" t="s">
        <v>196</v>
      </c>
      <c r="B3" s="309"/>
      <c r="C3" s="309"/>
      <c r="D3" s="309"/>
      <c r="E3" s="309"/>
      <c r="F3" s="309"/>
    </row>
    <row r="4" spans="1:6" ht="15">
      <c r="A4" s="466" t="s">
        <v>197</v>
      </c>
      <c r="B4" s="466"/>
      <c r="C4" s="466"/>
      <c r="D4" s="466"/>
      <c r="E4" s="466"/>
      <c r="F4" s="466"/>
    </row>
    <row r="5" ht="15.75" thickBot="1"/>
    <row r="6" spans="1:6" ht="15.75" thickBot="1">
      <c r="A6" s="291" t="s">
        <v>28</v>
      </c>
      <c r="B6" s="292"/>
      <c r="C6" s="293"/>
      <c r="D6" s="498" t="s">
        <v>27</v>
      </c>
      <c r="E6" s="499"/>
      <c r="F6" s="500"/>
    </row>
    <row r="7" spans="1:6" ht="15.75" thickBot="1">
      <c r="A7" s="291" t="s">
        <v>26</v>
      </c>
      <c r="B7" s="292"/>
      <c r="C7" s="293"/>
      <c r="D7" s="315" t="s">
        <v>25</v>
      </c>
      <c r="E7" s="316"/>
      <c r="F7" s="317"/>
    </row>
    <row r="8" spans="1:6" ht="15.75" thickBot="1">
      <c r="A8" s="291" t="s">
        <v>24</v>
      </c>
      <c r="B8" s="292"/>
      <c r="C8" s="293"/>
      <c r="D8" s="315" t="s">
        <v>40</v>
      </c>
      <c r="E8" s="316"/>
      <c r="F8" s="317"/>
    </row>
    <row r="9" spans="1:6" ht="15.75" thickBot="1">
      <c r="A9" s="280" t="s">
        <v>198</v>
      </c>
      <c r="B9" s="281"/>
      <c r="C9" s="281"/>
      <c r="D9" s="281"/>
      <c r="E9" s="281"/>
      <c r="F9" s="282"/>
    </row>
    <row r="10" spans="1:6" ht="15.75" thickBot="1">
      <c r="A10" s="340" t="s">
        <v>199</v>
      </c>
      <c r="B10" s="310"/>
      <c r="C10" s="310"/>
      <c r="D10" s="310"/>
      <c r="E10" s="310"/>
      <c r="F10" s="311"/>
    </row>
    <row r="11" spans="1:6" ht="15.75" thickBot="1">
      <c r="A11" s="467" t="s">
        <v>200</v>
      </c>
      <c r="B11" s="509"/>
      <c r="C11" s="509"/>
      <c r="D11" s="509"/>
      <c r="E11" s="509"/>
      <c r="F11" s="468"/>
    </row>
    <row r="13" spans="1:6" ht="15">
      <c r="A13" s="510" t="s">
        <v>346</v>
      </c>
      <c r="B13" s="510"/>
      <c r="C13" s="510"/>
      <c r="D13" s="510"/>
      <c r="E13" s="510"/>
      <c r="F13" s="510"/>
    </row>
    <row r="14" spans="1:6" ht="15">
      <c r="A14" s="501" t="s">
        <v>362</v>
      </c>
      <c r="B14" s="501"/>
      <c r="C14" s="501"/>
      <c r="D14" s="501"/>
      <c r="E14" s="501"/>
      <c r="F14" s="501"/>
    </row>
    <row r="15" spans="1:6" ht="15">
      <c r="A15" s="168"/>
      <c r="B15" s="168"/>
      <c r="C15" s="168"/>
      <c r="D15" s="168"/>
      <c r="E15" s="168"/>
      <c r="F15" s="168"/>
    </row>
    <row r="16" spans="1:6" ht="15">
      <c r="A16" s="502" t="s">
        <v>199</v>
      </c>
      <c r="B16" s="502"/>
      <c r="C16" s="502"/>
      <c r="D16" s="502"/>
      <c r="E16" s="502"/>
      <c r="F16" s="502"/>
    </row>
    <row r="17" spans="1:6" ht="15">
      <c r="A17" s="169"/>
      <c r="B17" s="169"/>
      <c r="C17" s="169"/>
      <c r="D17" s="169"/>
      <c r="E17" s="169"/>
      <c r="F17" s="169"/>
    </row>
    <row r="18" spans="1:7" ht="15">
      <c r="A18" s="503" t="s">
        <v>348</v>
      </c>
      <c r="B18" s="504"/>
      <c r="C18" s="504"/>
      <c r="D18" s="504"/>
      <c r="E18" s="504"/>
      <c r="F18" s="504"/>
      <c r="G18" s="505"/>
    </row>
    <row r="19" spans="1:7" ht="15">
      <c r="A19" s="506" t="s">
        <v>349</v>
      </c>
      <c r="B19" s="507"/>
      <c r="C19" s="507"/>
      <c r="D19" s="507"/>
      <c r="E19" s="507"/>
      <c r="F19" s="507"/>
      <c r="G19" s="508"/>
    </row>
    <row r="20" spans="1:6" ht="15.75" thickBot="1">
      <c r="A20" s="170"/>
      <c r="B20" s="170"/>
      <c r="C20" s="170"/>
      <c r="D20" s="170"/>
      <c r="E20" s="170"/>
      <c r="F20" s="170"/>
    </row>
    <row r="21" spans="1:7" ht="30.75" thickBot="1">
      <c r="A21" s="176" t="s">
        <v>337</v>
      </c>
      <c r="B21" s="12" t="s">
        <v>338</v>
      </c>
      <c r="C21" s="178" t="s">
        <v>339</v>
      </c>
      <c r="D21" s="16" t="s">
        <v>340</v>
      </c>
      <c r="E21" s="177" t="s">
        <v>341</v>
      </c>
      <c r="F21" s="16" t="s">
        <v>342</v>
      </c>
      <c r="G21" s="171" t="s">
        <v>347</v>
      </c>
    </row>
    <row r="22" spans="1:7" ht="90.75" thickBot="1">
      <c r="A22" s="180">
        <v>1</v>
      </c>
      <c r="B22" s="173" t="s">
        <v>363</v>
      </c>
      <c r="C22" s="173" t="s">
        <v>364</v>
      </c>
      <c r="D22" s="174">
        <v>5984267.52</v>
      </c>
      <c r="E22" s="173" t="s">
        <v>365</v>
      </c>
      <c r="F22" s="173" t="s">
        <v>366</v>
      </c>
      <c r="G22" s="179" t="s">
        <v>367</v>
      </c>
    </row>
    <row r="23" spans="1:7" ht="90.75" thickBot="1">
      <c r="A23" s="196">
        <v>2</v>
      </c>
      <c r="B23" s="197" t="s">
        <v>368</v>
      </c>
      <c r="C23" s="197" t="s">
        <v>369</v>
      </c>
      <c r="D23" s="198">
        <v>25000000</v>
      </c>
      <c r="E23" s="197" t="s">
        <v>365</v>
      </c>
      <c r="F23" s="197" t="s">
        <v>366</v>
      </c>
      <c r="G23" s="199" t="s">
        <v>370</v>
      </c>
    </row>
    <row r="24" spans="1:7" ht="153.75" thickBot="1">
      <c r="A24" s="179">
        <v>3</v>
      </c>
      <c r="B24" s="173" t="s">
        <v>371</v>
      </c>
      <c r="C24" s="173" t="s">
        <v>372</v>
      </c>
      <c r="D24" s="174">
        <v>610000</v>
      </c>
      <c r="E24" s="200" t="s">
        <v>373</v>
      </c>
      <c r="F24" s="173" t="s">
        <v>374</v>
      </c>
      <c r="G24" s="172" t="s">
        <v>375</v>
      </c>
    </row>
    <row r="25" spans="1:7" ht="45.75" thickBot="1">
      <c r="A25" s="199">
        <v>4</v>
      </c>
      <c r="B25" s="197" t="s">
        <v>376</v>
      </c>
      <c r="C25" s="197" t="s">
        <v>377</v>
      </c>
      <c r="D25" s="198">
        <v>338850</v>
      </c>
      <c r="E25" s="197" t="s">
        <v>378</v>
      </c>
      <c r="F25" s="197" t="s">
        <v>379</v>
      </c>
      <c r="G25" s="199" t="s">
        <v>380</v>
      </c>
    </row>
    <row r="26" spans="1:7" ht="45.75" thickBot="1">
      <c r="A26" s="199">
        <v>5</v>
      </c>
      <c r="B26" s="197" t="s">
        <v>376</v>
      </c>
      <c r="C26" s="197" t="s">
        <v>381</v>
      </c>
      <c r="D26" s="198">
        <v>450480</v>
      </c>
      <c r="E26" s="197" t="s">
        <v>378</v>
      </c>
      <c r="F26" s="197" t="s">
        <v>379</v>
      </c>
      <c r="G26" s="199" t="s">
        <v>382</v>
      </c>
    </row>
    <row r="27" spans="1:7" ht="166.5" thickBot="1">
      <c r="A27" s="179">
        <v>6</v>
      </c>
      <c r="B27" s="173" t="s">
        <v>383</v>
      </c>
      <c r="C27" s="173" t="s">
        <v>384</v>
      </c>
      <c r="D27" s="174">
        <v>1607460.8</v>
      </c>
      <c r="E27" s="200" t="s">
        <v>385</v>
      </c>
      <c r="F27" s="200" t="s">
        <v>386</v>
      </c>
      <c r="G27" s="172" t="s">
        <v>387</v>
      </c>
    </row>
    <row r="28" spans="1:7" ht="165.75" thickBot="1">
      <c r="A28" s="179">
        <v>7</v>
      </c>
      <c r="B28" s="173" t="s">
        <v>388</v>
      </c>
      <c r="C28" s="173" t="s">
        <v>389</v>
      </c>
      <c r="D28" s="174">
        <v>0</v>
      </c>
      <c r="E28" s="200" t="s">
        <v>390</v>
      </c>
      <c r="F28" s="173" t="s">
        <v>391</v>
      </c>
      <c r="G28" s="172" t="s">
        <v>392</v>
      </c>
    </row>
    <row r="29" spans="1:7" ht="192" thickBot="1">
      <c r="A29" s="179">
        <v>8</v>
      </c>
      <c r="B29" s="173" t="s">
        <v>363</v>
      </c>
      <c r="C29" s="173" t="s">
        <v>393</v>
      </c>
      <c r="D29" s="174">
        <v>3284179</v>
      </c>
      <c r="E29" s="200" t="s">
        <v>394</v>
      </c>
      <c r="F29" s="200" t="s">
        <v>395</v>
      </c>
      <c r="G29" s="179" t="s">
        <v>396</v>
      </c>
    </row>
    <row r="30" spans="1:7" ht="204.75" thickBot="1">
      <c r="A30" s="179">
        <v>9</v>
      </c>
      <c r="B30" s="173" t="s">
        <v>397</v>
      </c>
      <c r="C30" s="173" t="s">
        <v>398</v>
      </c>
      <c r="D30" s="174">
        <v>2808309.03</v>
      </c>
      <c r="E30" s="200" t="s">
        <v>394</v>
      </c>
      <c r="F30" s="200" t="s">
        <v>399</v>
      </c>
      <c r="G30" s="172" t="s">
        <v>400</v>
      </c>
    </row>
    <row r="31" spans="1:7" ht="153.75" thickBot="1">
      <c r="A31" s="179">
        <v>10</v>
      </c>
      <c r="B31" s="173" t="s">
        <v>363</v>
      </c>
      <c r="C31" s="173" t="s">
        <v>401</v>
      </c>
      <c r="D31" s="174" t="s">
        <v>402</v>
      </c>
      <c r="E31" s="200" t="s">
        <v>394</v>
      </c>
      <c r="F31" s="200" t="s">
        <v>403</v>
      </c>
      <c r="G31" s="172" t="s">
        <v>404</v>
      </c>
    </row>
    <row r="32" spans="1:7" ht="153.75" thickBot="1">
      <c r="A32" s="179">
        <v>11</v>
      </c>
      <c r="B32" s="173" t="s">
        <v>363</v>
      </c>
      <c r="C32" s="173" t="s">
        <v>405</v>
      </c>
      <c r="D32" s="174" t="s">
        <v>406</v>
      </c>
      <c r="E32" s="200" t="s">
        <v>394</v>
      </c>
      <c r="F32" s="200" t="s">
        <v>407</v>
      </c>
      <c r="G32" s="179" t="s">
        <v>408</v>
      </c>
    </row>
    <row r="33" spans="1:7" ht="153.75" thickBot="1">
      <c r="A33" s="179">
        <v>12</v>
      </c>
      <c r="B33" s="173" t="s">
        <v>409</v>
      </c>
      <c r="C33" s="173" t="s">
        <v>410</v>
      </c>
      <c r="D33" s="174" t="s">
        <v>411</v>
      </c>
      <c r="E33" s="200" t="s">
        <v>394</v>
      </c>
      <c r="F33" s="200" t="s">
        <v>412</v>
      </c>
      <c r="G33" s="179" t="s">
        <v>413</v>
      </c>
    </row>
    <row r="34" spans="1:7" ht="153.75" thickBot="1">
      <c r="A34" s="179">
        <v>13</v>
      </c>
      <c r="B34" s="173" t="s">
        <v>363</v>
      </c>
      <c r="C34" s="173" t="s">
        <v>414</v>
      </c>
      <c r="D34" s="174" t="s">
        <v>415</v>
      </c>
      <c r="E34" s="200" t="s">
        <v>394</v>
      </c>
      <c r="F34" s="200" t="s">
        <v>416</v>
      </c>
      <c r="G34" s="172" t="s">
        <v>417</v>
      </c>
    </row>
    <row r="35" spans="1:7" ht="255.75" thickBot="1">
      <c r="A35" s="199">
        <v>14</v>
      </c>
      <c r="B35" s="197" t="s">
        <v>363</v>
      </c>
      <c r="C35" s="197" t="s">
        <v>418</v>
      </c>
      <c r="D35" s="198" t="s">
        <v>419</v>
      </c>
      <c r="E35" s="197" t="s">
        <v>420</v>
      </c>
      <c r="F35" s="197" t="s">
        <v>421</v>
      </c>
      <c r="G35" s="206" t="s">
        <v>422</v>
      </c>
    </row>
    <row r="36" spans="1:7" ht="15">
      <c r="A36" s="201"/>
      <c r="B36" s="202"/>
      <c r="C36" s="202"/>
      <c r="D36" s="203"/>
      <c r="E36" s="204"/>
      <c r="F36" s="204"/>
      <c r="G36" s="201"/>
    </row>
    <row r="38" spans="1:6" ht="15">
      <c r="A38" s="205"/>
      <c r="B38" s="201"/>
      <c r="C38" s="201"/>
      <c r="D38" s="201"/>
      <c r="E38" s="201"/>
      <c r="F38" s="201"/>
    </row>
    <row r="1409" ht="15"/>
    <row r="1426" ht="15"/>
  </sheetData>
  <sheetProtection/>
  <mergeCells count="17">
    <mergeCell ref="A14:F14"/>
    <mergeCell ref="A16:F16"/>
    <mergeCell ref="A18:G18"/>
    <mergeCell ref="A19:G19"/>
    <mergeCell ref="A8:C8"/>
    <mergeCell ref="D8:F8"/>
    <mergeCell ref="A9:F9"/>
    <mergeCell ref="A10:F10"/>
    <mergeCell ref="A11:F11"/>
    <mergeCell ref="A13:F13"/>
    <mergeCell ref="A7:C7"/>
    <mergeCell ref="D7:F7"/>
    <mergeCell ref="A2:F2"/>
    <mergeCell ref="A3:F3"/>
    <mergeCell ref="A4:F4"/>
    <mergeCell ref="A6:C6"/>
    <mergeCell ref="D6:F6"/>
  </mergeCells>
  <hyperlinks>
    <hyperlink ref="A4" location="Par1409" display="Par1409"/>
    <hyperlink ref="A11" location="Par1426" display="Par1426"/>
    <hyperlink ref="A11:C11" r:id="rId1" display="О корпоративных правилах осуществления закупок (включая использование конкурсов, аукционов) &lt;5&gt;"/>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rgb="FFFF0000"/>
  </sheetPr>
  <dimension ref="A1:R22"/>
  <sheetViews>
    <sheetView zoomScalePageLayoutView="0" workbookViewId="0" topLeftCell="A4">
      <selection activeCell="S32" sqref="S32"/>
    </sheetView>
  </sheetViews>
  <sheetFormatPr defaultColWidth="9.140625" defaultRowHeight="15"/>
  <cols>
    <col min="1" max="1" width="18.00390625" style="0" customWidth="1"/>
    <col min="2" max="2" width="18.421875" style="0" customWidth="1"/>
    <col min="3" max="3" width="11.140625" style="0" customWidth="1"/>
    <col min="8" max="8" width="10.8515625" style="0" customWidth="1"/>
  </cols>
  <sheetData>
    <row r="1" ht="15">
      <c r="H1" s="63" t="s">
        <v>85</v>
      </c>
    </row>
    <row r="2" spans="1:8" ht="15">
      <c r="A2" s="309" t="s">
        <v>46</v>
      </c>
      <c r="B2" s="309"/>
      <c r="C2" s="309"/>
      <c r="D2" s="309"/>
      <c r="E2" s="309"/>
      <c r="F2" s="309"/>
      <c r="G2" s="309"/>
      <c r="H2" s="309"/>
    </row>
    <row r="3" spans="1:8" ht="15">
      <c r="A3" s="309" t="s">
        <v>47</v>
      </c>
      <c r="B3" s="309"/>
      <c r="C3" s="309"/>
      <c r="D3" s="309"/>
      <c r="E3" s="309"/>
      <c r="F3" s="309"/>
      <c r="G3" s="309"/>
      <c r="H3" s="309"/>
    </row>
    <row r="4" spans="1:8" ht="15">
      <c r="A4" s="341" t="s">
        <v>48</v>
      </c>
      <c r="B4" s="341"/>
      <c r="C4" s="341"/>
      <c r="D4" s="341"/>
      <c r="E4" s="341"/>
      <c r="F4" s="341"/>
      <c r="G4" s="341"/>
      <c r="H4" s="341"/>
    </row>
    <row r="5" spans="1:8" ht="15.75" thickBot="1">
      <c r="A5" s="18"/>
      <c r="B5" s="18"/>
      <c r="C5" s="18"/>
      <c r="D5" s="18"/>
      <c r="E5" s="18"/>
      <c r="F5" s="18"/>
      <c r="G5" s="18"/>
      <c r="H5" s="18"/>
    </row>
    <row r="6" spans="1:8" ht="15.75" thickBot="1">
      <c r="A6" s="294" t="s">
        <v>28</v>
      </c>
      <c r="B6" s="295"/>
      <c r="C6" s="295"/>
      <c r="D6" s="296"/>
      <c r="E6" s="328" t="s">
        <v>27</v>
      </c>
      <c r="F6" s="329"/>
      <c r="G6" s="329"/>
      <c r="H6" s="330"/>
    </row>
    <row r="7" spans="1:8" ht="15.75" thickBot="1">
      <c r="A7" s="294" t="s">
        <v>26</v>
      </c>
      <c r="B7" s="295"/>
      <c r="C7" s="295"/>
      <c r="D7" s="296"/>
      <c r="E7" s="315" t="s">
        <v>25</v>
      </c>
      <c r="F7" s="316"/>
      <c r="G7" s="316"/>
      <c r="H7" s="317"/>
    </row>
    <row r="8" spans="1:8" ht="15.75" thickBot="1">
      <c r="A8" s="294" t="s">
        <v>24</v>
      </c>
      <c r="B8" s="295"/>
      <c r="C8" s="295"/>
      <c r="D8" s="296"/>
      <c r="E8" s="331" t="s">
        <v>40</v>
      </c>
      <c r="F8" s="332"/>
      <c r="G8" s="332"/>
      <c r="H8" s="333"/>
    </row>
    <row r="9" spans="1:8" ht="29.25" customHeight="1" thickBot="1">
      <c r="A9" s="291" t="s">
        <v>222</v>
      </c>
      <c r="B9" s="292"/>
      <c r="C9" s="292"/>
      <c r="D9" s="292"/>
      <c r="E9" s="292"/>
      <c r="F9" s="292"/>
      <c r="G9" s="292"/>
      <c r="H9" s="293"/>
    </row>
    <row r="10" spans="1:8" ht="30" customHeight="1" thickBot="1">
      <c r="A10" s="303" t="s">
        <v>23</v>
      </c>
      <c r="B10" s="304"/>
      <c r="C10" s="304"/>
      <c r="D10" s="305"/>
      <c r="E10" s="286" t="s">
        <v>221</v>
      </c>
      <c r="F10" s="287"/>
      <c r="G10" s="287"/>
      <c r="H10" s="288"/>
    </row>
    <row r="11" spans="1:18" ht="16.5" thickBot="1">
      <c r="A11" s="334" t="s">
        <v>22</v>
      </c>
      <c r="B11" s="344"/>
      <c r="C11" s="344"/>
      <c r="D11" s="335"/>
      <c r="E11" s="286" t="s">
        <v>21</v>
      </c>
      <c r="F11" s="288"/>
      <c r="G11" s="286" t="s">
        <v>20</v>
      </c>
      <c r="H11" s="288"/>
      <c r="L11" s="20"/>
      <c r="M11" s="20"/>
      <c r="N11" s="20"/>
      <c r="O11" s="20"/>
      <c r="P11" s="20"/>
      <c r="Q11" s="20"/>
      <c r="R11" s="21"/>
    </row>
    <row r="12" spans="1:8" ht="15.75" thickBot="1">
      <c r="A12" s="336"/>
      <c r="B12" s="345"/>
      <c r="C12" s="345"/>
      <c r="D12" s="337"/>
      <c r="E12" s="346">
        <v>43460</v>
      </c>
      <c r="F12" s="347"/>
      <c r="G12" s="348" t="s">
        <v>423</v>
      </c>
      <c r="H12" s="349"/>
    </row>
    <row r="13" spans="1:8" ht="63" customHeight="1" thickBot="1">
      <c r="A13" s="294" t="s">
        <v>19</v>
      </c>
      <c r="B13" s="295"/>
      <c r="C13" s="295"/>
      <c r="D13" s="296"/>
      <c r="E13" s="321" t="s">
        <v>431</v>
      </c>
      <c r="F13" s="342"/>
      <c r="G13" s="342"/>
      <c r="H13" s="343"/>
    </row>
    <row r="14" spans="1:8" ht="30.75" customHeight="1" thickBot="1">
      <c r="A14" s="294" t="s">
        <v>41</v>
      </c>
      <c r="B14" s="295"/>
      <c r="C14" s="295"/>
      <c r="D14" s="296"/>
      <c r="E14" s="286" t="s">
        <v>204</v>
      </c>
      <c r="F14" s="287"/>
      <c r="G14" s="287"/>
      <c r="H14" s="288"/>
    </row>
    <row r="15" spans="1:8" ht="15.75" thickBot="1">
      <c r="A15" s="303" t="s">
        <v>52</v>
      </c>
      <c r="B15" s="304"/>
      <c r="C15" s="304"/>
      <c r="D15" s="305"/>
      <c r="E15" s="286" t="s">
        <v>53</v>
      </c>
      <c r="F15" s="287"/>
      <c r="G15" s="287"/>
      <c r="H15" s="288"/>
    </row>
    <row r="16" spans="1:8" ht="15.75" thickBot="1">
      <c r="A16" s="283" t="s">
        <v>426</v>
      </c>
      <c r="B16" s="284"/>
      <c r="C16" s="285"/>
      <c r="D16" s="283" t="s">
        <v>427</v>
      </c>
      <c r="E16" s="284"/>
      <c r="F16" s="284"/>
      <c r="G16" s="284"/>
      <c r="H16" s="285"/>
    </row>
    <row r="17" spans="1:8" ht="15.75" thickBot="1">
      <c r="A17" s="283" t="s">
        <v>42</v>
      </c>
      <c r="B17" s="285"/>
      <c r="C17" s="338" t="s">
        <v>1</v>
      </c>
      <c r="D17" s="283" t="s">
        <v>42</v>
      </c>
      <c r="E17" s="284"/>
      <c r="F17" s="284"/>
      <c r="G17" s="285"/>
      <c r="H17" s="338" t="s">
        <v>1</v>
      </c>
    </row>
    <row r="18" spans="1:8" ht="60.75" thickBot="1">
      <c r="A18" s="2" t="s">
        <v>6</v>
      </c>
      <c r="B18" s="3" t="s">
        <v>43</v>
      </c>
      <c r="C18" s="339"/>
      <c r="D18" s="283" t="s">
        <v>6</v>
      </c>
      <c r="E18" s="285"/>
      <c r="F18" s="283" t="s">
        <v>43</v>
      </c>
      <c r="G18" s="285"/>
      <c r="H18" s="339"/>
    </row>
    <row r="19" spans="1:8" ht="15.75" thickBot="1">
      <c r="A19" s="88" t="s">
        <v>202</v>
      </c>
      <c r="B19" s="91" t="s">
        <v>203</v>
      </c>
      <c r="C19" s="8" t="s">
        <v>0</v>
      </c>
      <c r="D19" s="286" t="s">
        <v>202</v>
      </c>
      <c r="E19" s="288"/>
      <c r="F19" s="286" t="s">
        <v>203</v>
      </c>
      <c r="G19" s="288"/>
      <c r="H19" s="8" t="s">
        <v>0</v>
      </c>
    </row>
    <row r="20" spans="1:8" ht="15.75" thickBot="1">
      <c r="A20" s="19">
        <v>295764.7</v>
      </c>
      <c r="B20" s="84">
        <v>106.5</v>
      </c>
      <c r="C20" s="84">
        <v>0.7403</v>
      </c>
      <c r="D20" s="340">
        <v>302774</v>
      </c>
      <c r="E20" s="311"/>
      <c r="F20" s="340">
        <v>112.3</v>
      </c>
      <c r="G20" s="311"/>
      <c r="H20" s="84">
        <v>0.7497</v>
      </c>
    </row>
    <row r="21" spans="1:8" ht="15.75" thickBot="1">
      <c r="A21" s="334" t="s">
        <v>44</v>
      </c>
      <c r="B21" s="335"/>
      <c r="C21" s="303" t="s">
        <v>45</v>
      </c>
      <c r="D21" s="304"/>
      <c r="E21" s="304"/>
      <c r="F21" s="304"/>
      <c r="G21" s="304"/>
      <c r="H21" s="305"/>
    </row>
    <row r="22" spans="1:8" ht="15.75" thickBot="1">
      <c r="A22" s="336"/>
      <c r="B22" s="337"/>
      <c r="C22" s="303"/>
      <c r="D22" s="304"/>
      <c r="E22" s="304"/>
      <c r="F22" s="304"/>
      <c r="G22" s="304"/>
      <c r="H22" s="305"/>
    </row>
  </sheetData>
  <sheetProtection/>
  <mergeCells count="38">
    <mergeCell ref="A2:H2"/>
    <mergeCell ref="A3:H3"/>
    <mergeCell ref="A4:H4"/>
    <mergeCell ref="E14:H14"/>
    <mergeCell ref="E13:H13"/>
    <mergeCell ref="A13:D13"/>
    <mergeCell ref="A14:D14"/>
    <mergeCell ref="A9:H9"/>
    <mergeCell ref="A10:D10"/>
    <mergeCell ref="E10:H10"/>
    <mergeCell ref="A11:D12"/>
    <mergeCell ref="E11:F11"/>
    <mergeCell ref="G11:H11"/>
    <mergeCell ref="E12:F12"/>
    <mergeCell ref="G12:H12"/>
    <mergeCell ref="A6:D6"/>
    <mergeCell ref="E15:H15"/>
    <mergeCell ref="D19:E19"/>
    <mergeCell ref="F19:G19"/>
    <mergeCell ref="D20:E20"/>
    <mergeCell ref="F20:G20"/>
    <mergeCell ref="A15:D15"/>
    <mergeCell ref="A21:B22"/>
    <mergeCell ref="C21:H21"/>
    <mergeCell ref="C22:H22"/>
    <mergeCell ref="A16:C16"/>
    <mergeCell ref="D16:H16"/>
    <mergeCell ref="A17:B17"/>
    <mergeCell ref="C17:C18"/>
    <mergeCell ref="D17:G17"/>
    <mergeCell ref="H17:H18"/>
    <mergeCell ref="D18:E18"/>
    <mergeCell ref="F18:G18"/>
    <mergeCell ref="E6:H6"/>
    <mergeCell ref="A7:D7"/>
    <mergeCell ref="E7:H7"/>
    <mergeCell ref="A8:D8"/>
    <mergeCell ref="E8:H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P549"/>
  <sheetViews>
    <sheetView zoomScalePageLayoutView="0" workbookViewId="0" topLeftCell="A70">
      <selection activeCell="L13" sqref="L13"/>
    </sheetView>
  </sheetViews>
  <sheetFormatPr defaultColWidth="9.140625" defaultRowHeight="15"/>
  <cols>
    <col min="1" max="1" width="6.00390625" style="0" customWidth="1"/>
    <col min="2" max="2" width="64.8515625" style="0" bestFit="1" customWidth="1"/>
    <col min="3" max="3" width="16.8515625" style="0" customWidth="1"/>
    <col min="4" max="4" width="15.421875" style="0" customWidth="1"/>
    <col min="5" max="5" width="14.7109375" style="0" customWidth="1"/>
    <col min="6" max="6" width="15.00390625" style="0" customWidth="1"/>
    <col min="7" max="7" width="14.57421875" style="0" customWidth="1"/>
    <col min="8" max="8" width="15.00390625" style="0" customWidth="1"/>
    <col min="9" max="9" width="13.421875" style="0" customWidth="1"/>
  </cols>
  <sheetData>
    <row r="1" ht="15">
      <c r="D1" s="63" t="s">
        <v>86</v>
      </c>
    </row>
    <row r="2" spans="2:4" ht="15">
      <c r="B2" s="309" t="s">
        <v>49</v>
      </c>
      <c r="C2" s="309"/>
      <c r="D2" s="309"/>
    </row>
    <row r="3" spans="2:4" ht="15">
      <c r="B3" s="309" t="s">
        <v>50</v>
      </c>
      <c r="C3" s="309"/>
      <c r="D3" s="309"/>
    </row>
    <row r="4" ht="15.75" thickBot="1"/>
    <row r="5" spans="2:4" ht="15.75" thickBot="1">
      <c r="B5" s="22" t="s">
        <v>28</v>
      </c>
      <c r="C5" s="328" t="s">
        <v>27</v>
      </c>
      <c r="D5" s="330"/>
    </row>
    <row r="6" spans="2:4" ht="15.75" thickBot="1">
      <c r="B6" s="23" t="s">
        <v>26</v>
      </c>
      <c r="C6" s="315" t="s">
        <v>25</v>
      </c>
      <c r="D6" s="317"/>
    </row>
    <row r="7" spans="2:4" ht="31.5" customHeight="1" thickBot="1">
      <c r="B7" s="192" t="s">
        <v>24</v>
      </c>
      <c r="C7" s="286" t="s">
        <v>40</v>
      </c>
      <c r="D7" s="288"/>
    </row>
    <row r="8" spans="2:4" ht="33.75" customHeight="1" thickBot="1">
      <c r="B8" s="283" t="s">
        <v>435</v>
      </c>
      <c r="C8" s="284"/>
      <c r="D8" s="285"/>
    </row>
    <row r="9" spans="2:6" ht="30.75" thickBot="1">
      <c r="B9" s="192" t="s">
        <v>23</v>
      </c>
      <c r="C9" s="286" t="s">
        <v>436</v>
      </c>
      <c r="D9" s="288"/>
      <c r="E9" s="95"/>
      <c r="F9" s="95"/>
    </row>
    <row r="10" spans="2:4" ht="15.75" thickBot="1">
      <c r="B10" s="445" t="s">
        <v>22</v>
      </c>
      <c r="C10" s="24" t="s">
        <v>21</v>
      </c>
      <c r="D10" s="24" t="s">
        <v>20</v>
      </c>
    </row>
    <row r="11" spans="2:4" ht="15.75" thickBot="1">
      <c r="B11" s="446"/>
      <c r="C11" s="28">
        <v>43460</v>
      </c>
      <c r="D11" s="106" t="s">
        <v>437</v>
      </c>
    </row>
    <row r="12" spans="2:4" ht="101.25" customHeight="1" thickBot="1">
      <c r="B12" s="192" t="s">
        <v>19</v>
      </c>
      <c r="C12" s="321" t="s">
        <v>438</v>
      </c>
      <c r="D12" s="343"/>
    </row>
    <row r="13" spans="2:4" ht="15.75" thickBot="1">
      <c r="B13" s="23" t="s">
        <v>51</v>
      </c>
      <c r="C13" s="451" t="s">
        <v>53</v>
      </c>
      <c r="D13" s="452"/>
    </row>
    <row r="14" spans="2:4" ht="15">
      <c r="B14" s="190"/>
      <c r="C14" s="195"/>
      <c r="D14" s="195"/>
    </row>
    <row r="15" ht="15">
      <c r="G15" s="63"/>
    </row>
    <row r="16" ht="15">
      <c r="G16" s="63"/>
    </row>
    <row r="17" spans="1:9" ht="28.5" customHeight="1">
      <c r="A17" s="403" t="s">
        <v>439</v>
      </c>
      <c r="B17" s="403"/>
      <c r="C17" s="403"/>
      <c r="D17" s="403"/>
      <c r="E17" s="403"/>
      <c r="F17" s="403"/>
      <c r="G17" s="403"/>
      <c r="H17" s="403"/>
      <c r="I17" s="403"/>
    </row>
    <row r="18" ht="15.75" thickBot="1">
      <c r="G18" s="211" t="s">
        <v>289</v>
      </c>
    </row>
    <row r="19" spans="1:7" ht="15">
      <c r="A19" s="455" t="s">
        <v>440</v>
      </c>
      <c r="B19" s="447" t="s">
        <v>229</v>
      </c>
      <c r="C19" s="409" t="s">
        <v>441</v>
      </c>
      <c r="D19" s="410"/>
      <c r="E19" s="410"/>
      <c r="F19" s="410"/>
      <c r="G19" s="411"/>
    </row>
    <row r="20" spans="1:7" ht="16.5" customHeight="1" thickBot="1">
      <c r="A20" s="456"/>
      <c r="B20" s="448"/>
      <c r="C20" s="412"/>
      <c r="D20" s="413"/>
      <c r="E20" s="413"/>
      <c r="F20" s="413"/>
      <c r="G20" s="414"/>
    </row>
    <row r="21" spans="1:7" ht="15" customHeight="1">
      <c r="A21" s="439" t="s">
        <v>442</v>
      </c>
      <c r="B21" s="453" t="s">
        <v>443</v>
      </c>
      <c r="C21" s="415">
        <v>21678.19</v>
      </c>
      <c r="D21" s="410"/>
      <c r="E21" s="410"/>
      <c r="F21" s="410"/>
      <c r="G21" s="411"/>
    </row>
    <row r="22" spans="1:7" ht="84.75" customHeight="1" thickBot="1">
      <c r="A22" s="419"/>
      <c r="B22" s="454"/>
      <c r="C22" s="413"/>
      <c r="D22" s="413"/>
      <c r="E22" s="413"/>
      <c r="F22" s="413"/>
      <c r="G22" s="414"/>
    </row>
    <row r="23" spans="1:7" ht="15">
      <c r="A23" s="447" t="s">
        <v>444</v>
      </c>
      <c r="B23" s="449" t="s">
        <v>445</v>
      </c>
      <c r="C23" s="416">
        <v>6545.08</v>
      </c>
      <c r="D23" s="417"/>
      <c r="E23" s="417"/>
      <c r="F23" s="417"/>
      <c r="G23" s="418"/>
    </row>
    <row r="24" spans="1:7" ht="15.75" thickBot="1">
      <c r="A24" s="448"/>
      <c r="B24" s="450"/>
      <c r="C24" s="419"/>
      <c r="D24" s="420"/>
      <c r="E24" s="420"/>
      <c r="F24" s="420"/>
      <c r="G24" s="421"/>
    </row>
    <row r="25" spans="1:7" ht="15">
      <c r="A25" s="447" t="s">
        <v>446</v>
      </c>
      <c r="B25" s="449" t="s">
        <v>447</v>
      </c>
      <c r="C25" s="416">
        <v>15133.11</v>
      </c>
      <c r="D25" s="417"/>
      <c r="E25" s="417"/>
      <c r="F25" s="417"/>
      <c r="G25" s="418"/>
    </row>
    <row r="26" spans="1:7" ht="15.75" thickBot="1">
      <c r="A26" s="448"/>
      <c r="B26" s="450"/>
      <c r="C26" s="419"/>
      <c r="D26" s="420"/>
      <c r="E26" s="420"/>
      <c r="F26" s="420"/>
      <c r="G26" s="421"/>
    </row>
    <row r="27" spans="2:7" ht="15">
      <c r="B27" s="212"/>
      <c r="G27" s="63"/>
    </row>
    <row r="28" spans="1:7" ht="15">
      <c r="A28" s="422" t="s">
        <v>448</v>
      </c>
      <c r="B28" s="422"/>
      <c r="C28" s="422"/>
      <c r="D28" s="422"/>
      <c r="E28" s="422"/>
      <c r="F28" s="422"/>
      <c r="G28" s="422"/>
    </row>
    <row r="29" spans="1:7" ht="15">
      <c r="A29" s="422"/>
      <c r="B29" s="422"/>
      <c r="C29" s="422"/>
      <c r="D29" s="422"/>
      <c r="E29" s="422"/>
      <c r="F29" s="422"/>
      <c r="G29" s="422"/>
    </row>
    <row r="30" spans="1:7" ht="15">
      <c r="A30" s="422"/>
      <c r="B30" s="422"/>
      <c r="C30" s="422"/>
      <c r="D30" s="422"/>
      <c r="E30" s="422"/>
      <c r="F30" s="422"/>
      <c r="G30" s="422"/>
    </row>
    <row r="31" spans="1:7" ht="15">
      <c r="A31" s="422"/>
      <c r="B31" s="422"/>
      <c r="C31" s="422"/>
      <c r="D31" s="422"/>
      <c r="E31" s="422"/>
      <c r="F31" s="422"/>
      <c r="G31" s="422"/>
    </row>
    <row r="32" ht="15">
      <c r="G32" s="63"/>
    </row>
    <row r="33" spans="1:7" ht="15">
      <c r="A33" s="21"/>
      <c r="B33" s="341"/>
      <c r="C33" s="341"/>
      <c r="D33" s="341"/>
      <c r="E33" s="213"/>
      <c r="F33" s="213"/>
      <c r="G33" s="213"/>
    </row>
    <row r="34" spans="1:9" ht="36" customHeight="1">
      <c r="A34" s="403" t="s">
        <v>237</v>
      </c>
      <c r="B34" s="403"/>
      <c r="C34" s="403"/>
      <c r="D34" s="403"/>
      <c r="E34" s="403"/>
      <c r="F34" s="403"/>
      <c r="G34" s="403"/>
      <c r="H34" s="403"/>
      <c r="I34" s="403"/>
    </row>
    <row r="35" spans="1:9" ht="15.75" thickBot="1">
      <c r="A35" s="116"/>
      <c r="B35" s="188"/>
      <c r="C35" s="188"/>
      <c r="D35" s="113"/>
      <c r="E35" s="113"/>
      <c r="F35" s="113"/>
      <c r="G35" s="113"/>
      <c r="I35" s="189" t="s">
        <v>289</v>
      </c>
    </row>
    <row r="36" spans="1:9" ht="195.75" thickBot="1">
      <c r="A36" s="404"/>
      <c r="B36" s="405"/>
      <c r="C36" s="406"/>
      <c r="D36" s="184" t="s">
        <v>230</v>
      </c>
      <c r="E36" s="184" t="s">
        <v>231</v>
      </c>
      <c r="F36" s="184" t="s">
        <v>230</v>
      </c>
      <c r="G36" s="184" t="s">
        <v>231</v>
      </c>
      <c r="H36" s="184" t="s">
        <v>230</v>
      </c>
      <c r="I36" s="184" t="s">
        <v>231</v>
      </c>
    </row>
    <row r="37" spans="1:9" ht="15.75" thickBot="1">
      <c r="A37" s="119"/>
      <c r="B37" s="284"/>
      <c r="C37" s="285"/>
      <c r="D37" s="407" t="s">
        <v>232</v>
      </c>
      <c r="E37" s="408"/>
      <c r="F37" s="407" t="s">
        <v>233</v>
      </c>
      <c r="G37" s="408"/>
      <c r="H37" s="407" t="s">
        <v>234</v>
      </c>
      <c r="I37" s="408"/>
    </row>
    <row r="38" spans="1:9" ht="15.75" thickBot="1">
      <c r="A38" s="119" t="s">
        <v>55</v>
      </c>
      <c r="B38" s="443" t="s">
        <v>238</v>
      </c>
      <c r="C38" s="443"/>
      <c r="D38" s="443"/>
      <c r="E38" s="443"/>
      <c r="F38" s="443"/>
      <c r="G38" s="443"/>
      <c r="H38" s="443"/>
      <c r="I38" s="444"/>
    </row>
    <row r="39" spans="1:9" ht="15">
      <c r="A39" s="133" t="s">
        <v>33</v>
      </c>
      <c r="B39" s="390" t="s">
        <v>239</v>
      </c>
      <c r="C39" s="391"/>
      <c r="D39" s="391"/>
      <c r="E39" s="391"/>
      <c r="F39" s="391"/>
      <c r="G39" s="392"/>
      <c r="H39" s="214"/>
      <c r="I39" s="215"/>
    </row>
    <row r="40" spans="1:9" ht="15">
      <c r="A40" s="122" t="s">
        <v>241</v>
      </c>
      <c r="B40" s="393" t="s">
        <v>243</v>
      </c>
      <c r="C40" s="394"/>
      <c r="D40" s="216">
        <v>1692400</v>
      </c>
      <c r="E40" s="216">
        <v>1587700</v>
      </c>
      <c r="F40" s="216">
        <v>2062800</v>
      </c>
      <c r="G40" s="217">
        <v>2087600</v>
      </c>
      <c r="H40" s="218" t="s">
        <v>449</v>
      </c>
      <c r="I40" s="219" t="s">
        <v>449</v>
      </c>
    </row>
    <row r="41" spans="1:9" ht="17.25" customHeight="1" thickBot="1">
      <c r="A41" s="129" t="s">
        <v>242</v>
      </c>
      <c r="B41" s="395" t="s">
        <v>244</v>
      </c>
      <c r="C41" s="396"/>
      <c r="D41" s="220">
        <v>1508900</v>
      </c>
      <c r="E41" s="220">
        <v>1556300</v>
      </c>
      <c r="F41" s="220">
        <v>2125400</v>
      </c>
      <c r="G41" s="221">
        <v>2078000</v>
      </c>
      <c r="H41" s="222" t="s">
        <v>449</v>
      </c>
      <c r="I41" s="223" t="s">
        <v>449</v>
      </c>
    </row>
    <row r="42" spans="1:9" ht="15.75" thickBot="1">
      <c r="A42" s="224" t="s">
        <v>450</v>
      </c>
      <c r="B42" s="397" t="s">
        <v>240</v>
      </c>
      <c r="C42" s="398"/>
      <c r="D42" s="398"/>
      <c r="E42" s="398"/>
      <c r="F42" s="398"/>
      <c r="G42" s="398"/>
      <c r="H42" s="398"/>
      <c r="I42" s="399"/>
    </row>
    <row r="43" spans="1:9" ht="24.75" customHeight="1" thickBot="1">
      <c r="A43" s="191" t="s">
        <v>34</v>
      </c>
      <c r="B43" s="400" t="s">
        <v>245</v>
      </c>
      <c r="C43" s="401"/>
      <c r="D43" s="401"/>
      <c r="E43" s="401"/>
      <c r="F43" s="401"/>
      <c r="G43" s="401"/>
      <c r="H43" s="401"/>
      <c r="I43" s="402"/>
    </row>
    <row r="44" spans="1:9" ht="17.25" customHeight="1">
      <c r="A44" s="121" t="s">
        <v>246</v>
      </c>
      <c r="B44" s="384" t="s">
        <v>451</v>
      </c>
      <c r="C44" s="385"/>
      <c r="D44" s="225">
        <v>3781200</v>
      </c>
      <c r="E44" s="226">
        <v>3965500</v>
      </c>
      <c r="F44" s="227" t="s">
        <v>449</v>
      </c>
      <c r="G44" s="227" t="s">
        <v>449</v>
      </c>
      <c r="H44" s="227" t="s">
        <v>449</v>
      </c>
      <c r="I44" s="228" t="s">
        <v>452</v>
      </c>
    </row>
    <row r="45" spans="1:9" ht="17.25" customHeight="1">
      <c r="A45" s="122" t="s">
        <v>247</v>
      </c>
      <c r="B45" s="383" t="s">
        <v>453</v>
      </c>
      <c r="C45" s="366"/>
      <c r="D45" s="229">
        <v>3984000</v>
      </c>
      <c r="E45" s="230">
        <v>4237000</v>
      </c>
      <c r="F45" s="231" t="s">
        <v>449</v>
      </c>
      <c r="G45" s="231" t="s">
        <v>449</v>
      </c>
      <c r="H45" s="231" t="s">
        <v>449</v>
      </c>
      <c r="I45" s="219" t="s">
        <v>454</v>
      </c>
    </row>
    <row r="46" spans="1:9" ht="18" customHeight="1" thickBot="1">
      <c r="A46" s="129" t="s">
        <v>290</v>
      </c>
      <c r="B46" s="372" t="s">
        <v>455</v>
      </c>
      <c r="C46" s="373"/>
      <c r="D46" s="232">
        <v>4833700</v>
      </c>
      <c r="E46" s="233">
        <v>5800400</v>
      </c>
      <c r="F46" s="134" t="s">
        <v>449</v>
      </c>
      <c r="G46" s="134" t="s">
        <v>449</v>
      </c>
      <c r="H46" s="234" t="s">
        <v>449</v>
      </c>
      <c r="I46" s="235" t="s">
        <v>456</v>
      </c>
    </row>
    <row r="47" spans="1:9" ht="15.75" thickBot="1">
      <c r="A47" s="224" t="s">
        <v>35</v>
      </c>
      <c r="B47" s="386" t="s">
        <v>457</v>
      </c>
      <c r="C47" s="387"/>
      <c r="D47" s="387"/>
      <c r="E47" s="387"/>
      <c r="F47" s="387"/>
      <c r="G47" s="387"/>
      <c r="H47" s="236"/>
      <c r="I47" s="237"/>
    </row>
    <row r="48" spans="1:9" ht="18" thickBot="1">
      <c r="A48" s="121" t="s">
        <v>250</v>
      </c>
      <c r="B48" s="238" t="s">
        <v>458</v>
      </c>
      <c r="C48" s="239"/>
      <c r="D48" s="240" t="s">
        <v>39</v>
      </c>
      <c r="E48" s="241" t="s">
        <v>449</v>
      </c>
      <c r="F48" s="242">
        <v>5005000</v>
      </c>
      <c r="G48" s="242">
        <v>6427500</v>
      </c>
      <c r="H48" s="136"/>
      <c r="I48" s="243"/>
    </row>
    <row r="49" spans="1:9" ht="15.75" customHeight="1" thickBot="1">
      <c r="A49" s="224" t="s">
        <v>36</v>
      </c>
      <c r="B49" s="388" t="s">
        <v>249</v>
      </c>
      <c r="C49" s="389"/>
      <c r="D49" s="389"/>
      <c r="E49" s="389"/>
      <c r="F49" s="389"/>
      <c r="G49" s="389"/>
      <c r="H49" s="236"/>
      <c r="I49" s="237"/>
    </row>
    <row r="50" spans="1:9" ht="17.25" customHeight="1">
      <c r="A50" s="121" t="s">
        <v>251</v>
      </c>
      <c r="B50" s="374" t="s">
        <v>451</v>
      </c>
      <c r="C50" s="375"/>
      <c r="D50" s="132" t="s">
        <v>449</v>
      </c>
      <c r="E50" s="132" t="s">
        <v>449</v>
      </c>
      <c r="F50" s="244">
        <v>4033600</v>
      </c>
      <c r="G50" s="245">
        <v>3847100</v>
      </c>
      <c r="H50" s="246" t="s">
        <v>449</v>
      </c>
      <c r="I50" s="247" t="s">
        <v>449</v>
      </c>
    </row>
    <row r="51" spans="1:9" ht="17.25" customHeight="1">
      <c r="A51" s="122" t="s">
        <v>252</v>
      </c>
      <c r="B51" s="383" t="s">
        <v>453</v>
      </c>
      <c r="C51" s="366"/>
      <c r="D51" s="248" t="s">
        <v>449</v>
      </c>
      <c r="E51" s="248" t="s">
        <v>449</v>
      </c>
      <c r="F51" s="230">
        <v>4144100</v>
      </c>
      <c r="G51" s="249">
        <v>4144100</v>
      </c>
      <c r="H51" s="231" t="s">
        <v>449</v>
      </c>
      <c r="I51" s="219" t="s">
        <v>449</v>
      </c>
    </row>
    <row r="52" spans="1:9" ht="21" customHeight="1" thickBot="1">
      <c r="A52" s="129" t="s">
        <v>253</v>
      </c>
      <c r="B52" s="372" t="s">
        <v>455</v>
      </c>
      <c r="C52" s="373"/>
      <c r="D52" s="250" t="s">
        <v>449</v>
      </c>
      <c r="E52" s="250" t="s">
        <v>449</v>
      </c>
      <c r="F52" s="233">
        <v>4804200</v>
      </c>
      <c r="G52" s="251">
        <v>4633000</v>
      </c>
      <c r="H52" s="234" t="s">
        <v>449</v>
      </c>
      <c r="I52" s="235" t="s">
        <v>449</v>
      </c>
    </row>
    <row r="53" spans="1:9" ht="15.75" customHeight="1" thickBot="1">
      <c r="A53" s="191" t="s">
        <v>37</v>
      </c>
      <c r="B53" s="291" t="s">
        <v>459</v>
      </c>
      <c r="C53" s="292"/>
      <c r="D53" s="292"/>
      <c r="E53" s="292"/>
      <c r="F53" s="292"/>
      <c r="G53" s="292"/>
      <c r="H53" s="236"/>
      <c r="I53" s="237"/>
    </row>
    <row r="54" spans="1:9" ht="17.25" customHeight="1">
      <c r="A54" s="121" t="s">
        <v>254</v>
      </c>
      <c r="B54" s="374" t="s">
        <v>451</v>
      </c>
      <c r="C54" s="375"/>
      <c r="D54" s="244">
        <v>15769000</v>
      </c>
      <c r="E54" s="244">
        <v>17469200</v>
      </c>
      <c r="F54" s="244">
        <v>15769000</v>
      </c>
      <c r="G54" s="244">
        <v>17469200</v>
      </c>
      <c r="H54" s="246" t="s">
        <v>460</v>
      </c>
      <c r="I54" s="247" t="s">
        <v>449</v>
      </c>
    </row>
    <row r="55" spans="1:9" ht="18" customHeight="1" thickBot="1">
      <c r="A55" s="129" t="s">
        <v>255</v>
      </c>
      <c r="B55" s="372" t="s">
        <v>461</v>
      </c>
      <c r="C55" s="373"/>
      <c r="D55" s="233">
        <v>17124800</v>
      </c>
      <c r="E55" s="233">
        <v>17641700</v>
      </c>
      <c r="F55" s="233">
        <v>17124800</v>
      </c>
      <c r="G55" s="233">
        <v>17641700</v>
      </c>
      <c r="H55" s="234" t="s">
        <v>449</v>
      </c>
      <c r="I55" s="235" t="s">
        <v>449</v>
      </c>
    </row>
    <row r="56" spans="1:9" ht="15.75" thickBot="1">
      <c r="A56" s="191" t="s">
        <v>38</v>
      </c>
      <c r="B56" s="280" t="s">
        <v>462</v>
      </c>
      <c r="C56" s="281"/>
      <c r="D56" s="281"/>
      <c r="E56" s="281"/>
      <c r="F56" s="281"/>
      <c r="G56" s="281"/>
      <c r="H56" s="236"/>
      <c r="I56" s="237"/>
    </row>
    <row r="57" spans="1:9" ht="16.5" customHeight="1">
      <c r="A57" s="252" t="s">
        <v>256</v>
      </c>
      <c r="B57" s="374" t="s">
        <v>258</v>
      </c>
      <c r="C57" s="375"/>
      <c r="D57" s="244">
        <v>24091300</v>
      </c>
      <c r="E57" s="244">
        <v>18845000</v>
      </c>
      <c r="F57" s="244">
        <v>24091300</v>
      </c>
      <c r="G57" s="244">
        <v>18845000</v>
      </c>
      <c r="H57" s="246" t="s">
        <v>449</v>
      </c>
      <c r="I57" s="247" t="s">
        <v>449</v>
      </c>
    </row>
    <row r="58" spans="1:9" ht="18" customHeight="1" thickBot="1">
      <c r="A58" s="129" t="s">
        <v>257</v>
      </c>
      <c r="B58" s="376" t="s">
        <v>259</v>
      </c>
      <c r="C58" s="377"/>
      <c r="D58" s="253">
        <v>23285200</v>
      </c>
      <c r="E58" s="253">
        <v>32906200</v>
      </c>
      <c r="F58" s="253">
        <v>23285200</v>
      </c>
      <c r="G58" s="253">
        <v>32906200</v>
      </c>
      <c r="H58" s="254" t="s">
        <v>449</v>
      </c>
      <c r="I58" s="223" t="s">
        <v>449</v>
      </c>
    </row>
    <row r="59" spans="1:9" ht="31.5" customHeight="1" thickBot="1">
      <c r="A59" s="255" t="s">
        <v>56</v>
      </c>
      <c r="B59" s="378" t="s">
        <v>463</v>
      </c>
      <c r="C59" s="379"/>
      <c r="D59" s="379"/>
      <c r="E59" s="379"/>
      <c r="F59" s="379"/>
      <c r="G59" s="379"/>
      <c r="H59" s="379"/>
      <c r="I59" s="380"/>
    </row>
    <row r="60" spans="1:9" ht="15.75" thickBot="1">
      <c r="A60" s="256" t="s">
        <v>74</v>
      </c>
      <c r="B60" s="381" t="s">
        <v>260</v>
      </c>
      <c r="C60" s="382"/>
      <c r="D60" s="257">
        <v>1504800</v>
      </c>
      <c r="E60" s="257">
        <v>1529800</v>
      </c>
      <c r="F60" s="257">
        <v>1504800</v>
      </c>
      <c r="G60" s="257">
        <v>1529800</v>
      </c>
      <c r="H60" s="258" t="s">
        <v>449</v>
      </c>
      <c r="I60" s="259" t="s">
        <v>449</v>
      </c>
    </row>
    <row r="61" spans="1:9" ht="32.25" customHeight="1" thickBot="1">
      <c r="A61" s="260" t="s">
        <v>57</v>
      </c>
      <c r="B61" s="357" t="s">
        <v>464</v>
      </c>
      <c r="C61" s="357"/>
      <c r="D61" s="357"/>
      <c r="E61" s="357"/>
      <c r="F61" s="357"/>
      <c r="G61" s="357"/>
      <c r="H61" s="357"/>
      <c r="I61" s="358"/>
    </row>
    <row r="62" spans="1:9" ht="15">
      <c r="A62" s="137" t="s">
        <v>261</v>
      </c>
      <c r="B62" s="370" t="s">
        <v>264</v>
      </c>
      <c r="C62" s="370"/>
      <c r="D62" s="370"/>
      <c r="E62" s="370"/>
      <c r="F62" s="370"/>
      <c r="G62" s="370"/>
      <c r="H62" s="261"/>
      <c r="I62" s="215"/>
    </row>
    <row r="63" spans="1:9" ht="15">
      <c r="A63" s="138" t="s">
        <v>265</v>
      </c>
      <c r="B63" s="360" t="s">
        <v>465</v>
      </c>
      <c r="C63" s="366"/>
      <c r="D63" s="230">
        <v>9879</v>
      </c>
      <c r="E63" s="230">
        <v>8808</v>
      </c>
      <c r="F63" s="230">
        <v>9879</v>
      </c>
      <c r="G63" s="230">
        <v>8808</v>
      </c>
      <c r="H63" s="231" t="s">
        <v>449</v>
      </c>
      <c r="I63" s="219" t="s">
        <v>449</v>
      </c>
    </row>
    <row r="64" spans="1:9" ht="15">
      <c r="A64" s="138" t="s">
        <v>266</v>
      </c>
      <c r="B64" s="371" t="s">
        <v>466</v>
      </c>
      <c r="C64" s="371"/>
      <c r="D64" s="230">
        <v>4341</v>
      </c>
      <c r="E64" s="230">
        <v>5949</v>
      </c>
      <c r="F64" s="230">
        <v>4341</v>
      </c>
      <c r="G64" s="230">
        <v>5949</v>
      </c>
      <c r="H64" s="231" t="s">
        <v>449</v>
      </c>
      <c r="I64" s="219" t="s">
        <v>449</v>
      </c>
    </row>
    <row r="65" spans="1:9" ht="15">
      <c r="A65" s="262" t="s">
        <v>267</v>
      </c>
      <c r="B65" s="359" t="s">
        <v>467</v>
      </c>
      <c r="C65" s="360"/>
      <c r="D65" s="230">
        <v>4617</v>
      </c>
      <c r="E65" s="230">
        <v>4651</v>
      </c>
      <c r="F65" s="230">
        <v>4617</v>
      </c>
      <c r="G65" s="230">
        <v>4651</v>
      </c>
      <c r="H65" s="231" t="s">
        <v>449</v>
      </c>
      <c r="I65" s="219" t="s">
        <v>449</v>
      </c>
    </row>
    <row r="66" spans="1:9" ht="15.75" customHeight="1">
      <c r="A66" s="262" t="s">
        <v>268</v>
      </c>
      <c r="B66" s="359" t="s">
        <v>468</v>
      </c>
      <c r="C66" s="360"/>
      <c r="D66" s="230">
        <v>4366</v>
      </c>
      <c r="E66" s="230">
        <v>4366</v>
      </c>
      <c r="F66" s="230">
        <v>4366</v>
      </c>
      <c r="G66" s="230">
        <v>4366</v>
      </c>
      <c r="H66" s="231" t="s">
        <v>449</v>
      </c>
      <c r="I66" s="219" t="s">
        <v>449</v>
      </c>
    </row>
    <row r="67" spans="1:9" ht="15">
      <c r="A67" s="263" t="s">
        <v>269</v>
      </c>
      <c r="B67" s="366" t="s">
        <v>469</v>
      </c>
      <c r="C67" s="366"/>
      <c r="D67" s="230">
        <v>3111</v>
      </c>
      <c r="E67" s="230">
        <v>3111</v>
      </c>
      <c r="F67" s="230">
        <v>3111</v>
      </c>
      <c r="G67" s="230">
        <v>3111</v>
      </c>
      <c r="H67" s="231" t="s">
        <v>449</v>
      </c>
      <c r="I67" s="219" t="s">
        <v>449</v>
      </c>
    </row>
    <row r="68" spans="1:9" ht="15" customHeight="1">
      <c r="A68" s="263" t="s">
        <v>262</v>
      </c>
      <c r="B68" s="367" t="s">
        <v>270</v>
      </c>
      <c r="C68" s="367"/>
      <c r="D68" s="368"/>
      <c r="E68" s="368"/>
      <c r="F68" s="368"/>
      <c r="G68" s="369"/>
      <c r="H68" s="21"/>
      <c r="I68" s="243"/>
    </row>
    <row r="69" spans="1:9" ht="15">
      <c r="A69" s="263" t="s">
        <v>271</v>
      </c>
      <c r="B69" s="359" t="s">
        <v>466</v>
      </c>
      <c r="C69" s="360"/>
      <c r="D69" s="230">
        <v>10865</v>
      </c>
      <c r="E69" s="230">
        <v>10865</v>
      </c>
      <c r="F69" s="230">
        <v>10865</v>
      </c>
      <c r="G69" s="230">
        <v>10865</v>
      </c>
      <c r="H69" s="231" t="s">
        <v>449</v>
      </c>
      <c r="I69" s="219" t="s">
        <v>449</v>
      </c>
    </row>
    <row r="70" spans="1:9" ht="15.75" customHeight="1">
      <c r="A70" s="263" t="s">
        <v>273</v>
      </c>
      <c r="B70" s="359" t="s">
        <v>467</v>
      </c>
      <c r="C70" s="360"/>
      <c r="D70" s="230">
        <v>7977</v>
      </c>
      <c r="E70" s="230">
        <v>7977</v>
      </c>
      <c r="F70" s="230">
        <v>7977</v>
      </c>
      <c r="G70" s="230">
        <v>7977</v>
      </c>
      <c r="H70" s="231" t="s">
        <v>449</v>
      </c>
      <c r="I70" s="219" t="s">
        <v>449</v>
      </c>
    </row>
    <row r="71" spans="1:9" ht="15.75" customHeight="1">
      <c r="A71" s="263" t="s">
        <v>470</v>
      </c>
      <c r="B71" s="359" t="s">
        <v>274</v>
      </c>
      <c r="C71" s="360"/>
      <c r="D71" s="230">
        <v>5995</v>
      </c>
      <c r="E71" s="230">
        <v>5995</v>
      </c>
      <c r="F71" s="230">
        <v>5995</v>
      </c>
      <c r="G71" s="230">
        <v>5995</v>
      </c>
      <c r="H71" s="231" t="s">
        <v>449</v>
      </c>
      <c r="I71" s="231" t="s">
        <v>449</v>
      </c>
    </row>
    <row r="72" spans="1:9" ht="15">
      <c r="A72" s="263" t="s">
        <v>263</v>
      </c>
      <c r="B72" s="361" t="s">
        <v>272</v>
      </c>
      <c r="C72" s="362"/>
      <c r="D72" s="362"/>
      <c r="E72" s="362"/>
      <c r="F72" s="362"/>
      <c r="G72" s="362"/>
      <c r="H72" s="362"/>
      <c r="I72" s="363"/>
    </row>
    <row r="73" spans="1:9" ht="15">
      <c r="A73" s="264" t="s">
        <v>277</v>
      </c>
      <c r="B73" s="359" t="s">
        <v>274</v>
      </c>
      <c r="C73" s="360"/>
      <c r="D73" s="230">
        <v>19908</v>
      </c>
      <c r="E73" s="230">
        <v>19908</v>
      </c>
      <c r="F73" s="230">
        <v>19908</v>
      </c>
      <c r="G73" s="230">
        <v>19908</v>
      </c>
      <c r="H73" s="246" t="s">
        <v>449</v>
      </c>
      <c r="I73" s="247" t="s">
        <v>449</v>
      </c>
    </row>
    <row r="74" spans="1:9" ht="15">
      <c r="A74" s="262" t="s">
        <v>278</v>
      </c>
      <c r="B74" s="359" t="s">
        <v>275</v>
      </c>
      <c r="C74" s="360"/>
      <c r="D74" s="230">
        <v>12948</v>
      </c>
      <c r="E74" s="230">
        <v>14461</v>
      </c>
      <c r="F74" s="230">
        <v>12948</v>
      </c>
      <c r="G74" s="230">
        <v>14461</v>
      </c>
      <c r="H74" s="231" t="s">
        <v>449</v>
      </c>
      <c r="I74" s="219" t="s">
        <v>449</v>
      </c>
    </row>
    <row r="75" spans="1:9" ht="15.75" thickBot="1">
      <c r="A75" s="265" t="s">
        <v>279</v>
      </c>
      <c r="B75" s="364" t="s">
        <v>276</v>
      </c>
      <c r="C75" s="365"/>
      <c r="D75" s="253">
        <v>9877</v>
      </c>
      <c r="E75" s="253">
        <v>9877</v>
      </c>
      <c r="F75" s="253">
        <v>9877</v>
      </c>
      <c r="G75" s="253">
        <v>9877</v>
      </c>
      <c r="H75" s="254" t="s">
        <v>449</v>
      </c>
      <c r="I75" s="223" t="s">
        <v>471</v>
      </c>
    </row>
    <row r="76" spans="1:12" ht="31.5" customHeight="1" thickBot="1">
      <c r="A76" s="266" t="s">
        <v>58</v>
      </c>
      <c r="B76" s="356" t="s">
        <v>472</v>
      </c>
      <c r="C76" s="357"/>
      <c r="D76" s="357"/>
      <c r="E76" s="357"/>
      <c r="F76" s="357"/>
      <c r="G76" s="357"/>
      <c r="H76" s="357"/>
      <c r="I76" s="358"/>
      <c r="L76" s="21"/>
    </row>
    <row r="77" spans="1:12" ht="33" customHeight="1" thickBot="1">
      <c r="A77" s="260" t="s">
        <v>280</v>
      </c>
      <c r="B77" s="356" t="s">
        <v>473</v>
      </c>
      <c r="C77" s="357"/>
      <c r="D77" s="357"/>
      <c r="E77" s="357"/>
      <c r="F77" s="357"/>
      <c r="G77" s="357"/>
      <c r="H77" s="267" t="s">
        <v>449</v>
      </c>
      <c r="I77" s="268" t="s">
        <v>449</v>
      </c>
      <c r="L77" s="21"/>
    </row>
    <row r="78" spans="1:7" ht="15">
      <c r="A78" s="135"/>
      <c r="B78" s="114"/>
      <c r="C78" s="135"/>
      <c r="D78" s="115"/>
      <c r="E78" s="115"/>
      <c r="F78" s="115"/>
      <c r="G78" s="115"/>
    </row>
    <row r="79" spans="1:7" ht="15">
      <c r="A79" s="135"/>
      <c r="B79" s="354" t="s">
        <v>286</v>
      </c>
      <c r="C79" s="354"/>
      <c r="D79" s="354"/>
      <c r="E79" s="354"/>
      <c r="F79" s="354"/>
      <c r="G79" s="115"/>
    </row>
    <row r="80" spans="1:7" ht="15.75" customHeight="1">
      <c r="A80" s="354" t="s">
        <v>281</v>
      </c>
      <c r="B80" s="354"/>
      <c r="C80" s="354"/>
      <c r="D80" s="354"/>
      <c r="E80" s="354"/>
      <c r="F80" s="354"/>
      <c r="G80" s="107"/>
    </row>
    <row r="81" spans="1:7" ht="15.75" customHeight="1">
      <c r="A81" s="354" t="s">
        <v>282</v>
      </c>
      <c r="B81" s="354"/>
      <c r="C81" s="354"/>
      <c r="D81" s="354"/>
      <c r="E81" s="354"/>
      <c r="F81" s="354"/>
      <c r="G81" s="63"/>
    </row>
    <row r="82" spans="1:7" ht="15">
      <c r="A82" s="354" t="s">
        <v>283</v>
      </c>
      <c r="B82" s="354"/>
      <c r="C82" s="354"/>
      <c r="D82" s="354"/>
      <c r="E82" s="354"/>
      <c r="F82" s="354"/>
      <c r="G82" s="111"/>
    </row>
    <row r="83" spans="1:7" ht="15">
      <c r="A83" s="354" t="s">
        <v>284</v>
      </c>
      <c r="B83" s="354"/>
      <c r="C83" s="354"/>
      <c r="D83" s="354"/>
      <c r="E83" s="354"/>
      <c r="F83" s="354"/>
      <c r="G83" s="111"/>
    </row>
    <row r="84" spans="1:7" ht="15">
      <c r="A84" s="354" t="s">
        <v>285</v>
      </c>
      <c r="B84" s="354"/>
      <c r="C84" s="354"/>
      <c r="D84" s="354"/>
      <c r="E84" s="354"/>
      <c r="F84" s="354"/>
      <c r="G84" s="150"/>
    </row>
    <row r="85" spans="1:7" ht="15.75" thickBot="1">
      <c r="A85" s="111"/>
      <c r="C85" s="111"/>
      <c r="D85" s="111"/>
      <c r="E85" s="111"/>
      <c r="F85" s="150" t="s">
        <v>289</v>
      </c>
      <c r="G85" s="111"/>
    </row>
    <row r="86" spans="1:6" ht="180.75" thickBot="1">
      <c r="A86" s="142"/>
      <c r="B86" s="15"/>
      <c r="C86" s="141" t="s">
        <v>230</v>
      </c>
      <c r="D86" s="184" t="s">
        <v>231</v>
      </c>
      <c r="E86" s="184" t="s">
        <v>230</v>
      </c>
      <c r="F86" s="184" t="s">
        <v>231</v>
      </c>
    </row>
    <row r="87" spans="1:7" ht="15.75" thickBot="1">
      <c r="A87" s="143"/>
      <c r="B87" s="112"/>
      <c r="C87" s="439" t="s">
        <v>232</v>
      </c>
      <c r="D87" s="418"/>
      <c r="E87" s="439" t="s">
        <v>233</v>
      </c>
      <c r="F87" s="418"/>
      <c r="G87" s="25"/>
    </row>
    <row r="88" spans="1:7" ht="48" customHeight="1" thickBot="1">
      <c r="A88" s="146">
        <v>1</v>
      </c>
      <c r="B88" s="440" t="s">
        <v>287</v>
      </c>
      <c r="C88" s="441"/>
      <c r="D88" s="441"/>
      <c r="E88" s="441"/>
      <c r="F88" s="442"/>
      <c r="G88" s="140"/>
    </row>
    <row r="89" spans="1:7" ht="33.75">
      <c r="A89" s="147" t="s">
        <v>32</v>
      </c>
      <c r="B89" s="125" t="s">
        <v>288</v>
      </c>
      <c r="C89" s="151">
        <v>275.68</v>
      </c>
      <c r="D89" s="151">
        <v>275.68</v>
      </c>
      <c r="E89" s="151">
        <v>275.68</v>
      </c>
      <c r="F89" s="151">
        <v>275.68</v>
      </c>
      <c r="G89" s="25"/>
    </row>
    <row r="90" spans="1:7" ht="34.5" thickBot="1">
      <c r="A90" s="148" t="s">
        <v>31</v>
      </c>
      <c r="B90" s="139" t="s">
        <v>474</v>
      </c>
      <c r="C90" s="120">
        <v>637.41</v>
      </c>
      <c r="D90" s="120">
        <v>637.41</v>
      </c>
      <c r="E90" s="120">
        <v>637.41</v>
      </c>
      <c r="F90" s="120">
        <v>637.41</v>
      </c>
      <c r="G90" s="95"/>
    </row>
    <row r="91" spans="1:7" ht="35.25" customHeight="1" thickBot="1">
      <c r="A91" s="269">
        <v>2</v>
      </c>
      <c r="B91" s="352" t="s">
        <v>475</v>
      </c>
      <c r="C91" s="352"/>
      <c r="D91" s="352"/>
      <c r="E91" s="352"/>
      <c r="F91" s="353"/>
      <c r="G91" s="25"/>
    </row>
    <row r="92" spans="1:7" ht="15">
      <c r="A92" s="147" t="s">
        <v>33</v>
      </c>
      <c r="B92" s="433" t="s">
        <v>239</v>
      </c>
      <c r="C92" s="434"/>
      <c r="D92" s="434"/>
      <c r="E92" s="434"/>
      <c r="F92" s="434"/>
      <c r="G92" s="25"/>
    </row>
    <row r="93" spans="1:6" ht="17.25">
      <c r="A93" s="149" t="s">
        <v>241</v>
      </c>
      <c r="B93" s="124" t="s">
        <v>243</v>
      </c>
      <c r="C93" s="270">
        <v>9094</v>
      </c>
      <c r="D93" s="270">
        <v>10963</v>
      </c>
      <c r="E93" s="270">
        <v>10182</v>
      </c>
      <c r="F93" s="270">
        <v>10203</v>
      </c>
    </row>
    <row r="94" spans="1:6" ht="18" thickBot="1">
      <c r="A94" s="148" t="s">
        <v>242</v>
      </c>
      <c r="B94" s="139" t="s">
        <v>244</v>
      </c>
      <c r="C94" s="271">
        <v>13032</v>
      </c>
      <c r="D94" s="220">
        <v>13525</v>
      </c>
      <c r="E94" s="220">
        <v>14502</v>
      </c>
      <c r="F94" s="220">
        <v>11640</v>
      </c>
    </row>
    <row r="95" spans="1:6" ht="38.25" customHeight="1" thickBot="1">
      <c r="A95" s="272">
        <v>3</v>
      </c>
      <c r="B95" s="435" t="s">
        <v>476</v>
      </c>
      <c r="C95" s="435"/>
      <c r="D95" s="435"/>
      <c r="E95" s="435"/>
      <c r="F95" s="436"/>
    </row>
    <row r="96" spans="1:6" ht="15.75" thickBot="1">
      <c r="A96" s="96" t="s">
        <v>34</v>
      </c>
      <c r="B96" s="430" t="s">
        <v>245</v>
      </c>
      <c r="C96" s="431"/>
      <c r="D96" s="431"/>
      <c r="E96" s="431"/>
      <c r="F96" s="432"/>
    </row>
    <row r="97" spans="1:6" ht="17.25">
      <c r="A97" s="145" t="s">
        <v>246</v>
      </c>
      <c r="B97" s="131" t="s">
        <v>451</v>
      </c>
      <c r="C97" s="273">
        <v>9668</v>
      </c>
      <c r="D97" s="244">
        <v>11184</v>
      </c>
      <c r="E97" s="246" t="s">
        <v>449</v>
      </c>
      <c r="F97" s="246" t="s">
        <v>449</v>
      </c>
    </row>
    <row r="98" spans="1:6" ht="17.25">
      <c r="A98" s="144" t="s">
        <v>247</v>
      </c>
      <c r="B98" s="123" t="s">
        <v>453</v>
      </c>
      <c r="C98" s="229">
        <v>6284</v>
      </c>
      <c r="D98" s="230">
        <v>11529</v>
      </c>
      <c r="E98" s="231" t="s">
        <v>449</v>
      </c>
      <c r="F98" s="231" t="s">
        <v>449</v>
      </c>
    </row>
    <row r="99" spans="1:6" ht="18" thickBot="1">
      <c r="A99" s="152" t="s">
        <v>290</v>
      </c>
      <c r="B99" s="130" t="s">
        <v>455</v>
      </c>
      <c r="C99" s="232">
        <v>13695</v>
      </c>
      <c r="D99" s="233">
        <v>18307</v>
      </c>
      <c r="E99" s="234" t="s">
        <v>449</v>
      </c>
      <c r="F99" s="234" t="s">
        <v>449</v>
      </c>
    </row>
    <row r="100" spans="1:6" ht="15.75" thickBot="1">
      <c r="A100" s="186" t="s">
        <v>35</v>
      </c>
      <c r="B100" s="280" t="s">
        <v>248</v>
      </c>
      <c r="C100" s="281"/>
      <c r="D100" s="281"/>
      <c r="E100" s="281"/>
      <c r="F100" s="282"/>
    </row>
    <row r="101" spans="1:6" ht="18" thickBot="1">
      <c r="A101" s="145" t="s">
        <v>250</v>
      </c>
      <c r="B101" s="17" t="s">
        <v>458</v>
      </c>
      <c r="C101" s="246" t="s">
        <v>449</v>
      </c>
      <c r="D101" s="274" t="s">
        <v>449</v>
      </c>
      <c r="E101" s="244">
        <v>16185</v>
      </c>
      <c r="F101" s="244">
        <v>16877</v>
      </c>
    </row>
    <row r="102" spans="1:6" ht="15">
      <c r="A102" s="153" t="s">
        <v>36</v>
      </c>
      <c r="B102" s="427" t="s">
        <v>249</v>
      </c>
      <c r="C102" s="437"/>
      <c r="D102" s="437"/>
      <c r="E102" s="437"/>
      <c r="F102" s="438"/>
    </row>
    <row r="103" spans="1:6" ht="17.25">
      <c r="A103" s="144" t="s">
        <v>251</v>
      </c>
      <c r="B103" s="123" t="s">
        <v>451</v>
      </c>
      <c r="C103" s="231" t="s">
        <v>449</v>
      </c>
      <c r="D103" s="231" t="s">
        <v>449</v>
      </c>
      <c r="E103" s="230">
        <v>14259</v>
      </c>
      <c r="F103" s="230">
        <v>8719</v>
      </c>
    </row>
    <row r="104" spans="1:6" ht="17.25">
      <c r="A104" s="144" t="s">
        <v>252</v>
      </c>
      <c r="B104" s="123" t="s">
        <v>453</v>
      </c>
      <c r="C104" s="231" t="s">
        <v>449</v>
      </c>
      <c r="D104" s="231" t="s">
        <v>460</v>
      </c>
      <c r="E104" s="230">
        <v>5503</v>
      </c>
      <c r="F104" s="230">
        <v>9013</v>
      </c>
    </row>
    <row r="105" spans="1:6" ht="18" thickBot="1">
      <c r="A105" s="152" t="s">
        <v>253</v>
      </c>
      <c r="B105" s="130" t="s">
        <v>477</v>
      </c>
      <c r="C105" s="234" t="s">
        <v>449</v>
      </c>
      <c r="D105" s="234" t="s">
        <v>449</v>
      </c>
      <c r="E105" s="233">
        <v>10667</v>
      </c>
      <c r="F105" s="233">
        <v>10966</v>
      </c>
    </row>
    <row r="106" spans="1:6" ht="21.75" customHeight="1" thickBot="1">
      <c r="A106" s="186" t="s">
        <v>37</v>
      </c>
      <c r="B106" s="280" t="s">
        <v>478</v>
      </c>
      <c r="C106" s="281"/>
      <c r="D106" s="281"/>
      <c r="E106" s="281"/>
      <c r="F106" s="282"/>
    </row>
    <row r="107" spans="1:6" ht="17.25">
      <c r="A107" s="145" t="s">
        <v>254</v>
      </c>
      <c r="B107" s="131" t="s">
        <v>451</v>
      </c>
      <c r="C107" s="244">
        <v>13614</v>
      </c>
      <c r="D107" s="244">
        <v>14558</v>
      </c>
      <c r="E107" s="244">
        <v>13614</v>
      </c>
      <c r="F107" s="244">
        <v>14558</v>
      </c>
    </row>
    <row r="108" spans="1:6" ht="18" thickBot="1">
      <c r="A108" s="152" t="s">
        <v>255</v>
      </c>
      <c r="B108" s="130" t="s">
        <v>453</v>
      </c>
      <c r="C108" s="233">
        <v>33086</v>
      </c>
      <c r="D108" s="233">
        <v>13980</v>
      </c>
      <c r="E108" s="233">
        <v>33086</v>
      </c>
      <c r="F108" s="233">
        <v>13980</v>
      </c>
    </row>
    <row r="109" spans="1:6" ht="15.75" thickBot="1">
      <c r="A109" s="186" t="s">
        <v>38</v>
      </c>
      <c r="B109" s="280" t="s">
        <v>479</v>
      </c>
      <c r="C109" s="281"/>
      <c r="D109" s="281"/>
      <c r="E109" s="281"/>
      <c r="F109" s="282"/>
    </row>
    <row r="110" spans="1:6" ht="18" thickBot="1">
      <c r="A110" s="145" t="s">
        <v>256</v>
      </c>
      <c r="B110" s="185" t="s">
        <v>480</v>
      </c>
      <c r="C110" s="275">
        <v>26262</v>
      </c>
      <c r="D110" s="275">
        <v>13969</v>
      </c>
      <c r="E110" s="275">
        <v>26262</v>
      </c>
      <c r="F110" s="275">
        <v>13969</v>
      </c>
    </row>
    <row r="111" spans="1:6" ht="18" thickBot="1">
      <c r="A111" s="145" t="s">
        <v>257</v>
      </c>
      <c r="B111" s="1" t="s">
        <v>481</v>
      </c>
      <c r="C111" s="276">
        <v>22607</v>
      </c>
      <c r="D111" s="276">
        <v>14696</v>
      </c>
      <c r="E111" s="276">
        <v>22607</v>
      </c>
      <c r="F111" s="276">
        <v>14696</v>
      </c>
    </row>
    <row r="112" spans="1:6" ht="39" customHeight="1" thickBot="1">
      <c r="A112" s="269">
        <v>4</v>
      </c>
      <c r="B112" s="351" t="s">
        <v>482</v>
      </c>
      <c r="C112" s="352"/>
      <c r="D112" s="352"/>
      <c r="E112" s="352"/>
      <c r="F112" s="353"/>
    </row>
    <row r="113" spans="1:6" ht="15.75" thickBot="1">
      <c r="A113" s="96" t="s">
        <v>74</v>
      </c>
      <c r="B113" s="185" t="s">
        <v>260</v>
      </c>
      <c r="C113" s="275">
        <v>7524</v>
      </c>
      <c r="D113" s="275">
        <v>7932</v>
      </c>
      <c r="E113" s="275">
        <v>7524</v>
      </c>
      <c r="F113" s="275">
        <v>7932</v>
      </c>
    </row>
    <row r="114" spans="1:6" ht="41.25" customHeight="1" thickBot="1">
      <c r="A114" s="269">
        <v>5</v>
      </c>
      <c r="B114" s="351" t="s">
        <v>483</v>
      </c>
      <c r="C114" s="352"/>
      <c r="D114" s="352"/>
      <c r="E114" s="352"/>
      <c r="F114" s="353"/>
    </row>
    <row r="115" spans="1:6" ht="15.75" thickBot="1">
      <c r="A115" s="186" t="s">
        <v>261</v>
      </c>
      <c r="B115" s="280" t="s">
        <v>264</v>
      </c>
      <c r="C115" s="281"/>
      <c r="D115" s="281"/>
      <c r="E115" s="281"/>
      <c r="F115" s="282"/>
    </row>
    <row r="116" spans="1:6" ht="15">
      <c r="A116" s="145" t="s">
        <v>265</v>
      </c>
      <c r="B116" s="126" t="s">
        <v>465</v>
      </c>
      <c r="C116" s="244">
        <v>9879</v>
      </c>
      <c r="D116" s="244">
        <v>8808</v>
      </c>
      <c r="E116" s="244">
        <v>9879</v>
      </c>
      <c r="F116" s="244">
        <v>8808</v>
      </c>
    </row>
    <row r="117" spans="1:6" ht="15">
      <c r="A117" s="144" t="s">
        <v>266</v>
      </c>
      <c r="B117" s="127" t="s">
        <v>484</v>
      </c>
      <c r="C117" s="230">
        <v>4341</v>
      </c>
      <c r="D117" s="230">
        <v>5949</v>
      </c>
      <c r="E117" s="230">
        <v>4341</v>
      </c>
      <c r="F117" s="230">
        <v>5949</v>
      </c>
    </row>
    <row r="118" spans="1:6" ht="15">
      <c r="A118" s="144" t="s">
        <v>267</v>
      </c>
      <c r="B118" s="127" t="s">
        <v>467</v>
      </c>
      <c r="C118" s="230">
        <v>4617</v>
      </c>
      <c r="D118" s="230">
        <v>4651</v>
      </c>
      <c r="E118" s="230">
        <v>4617</v>
      </c>
      <c r="F118" s="230">
        <v>4651</v>
      </c>
    </row>
    <row r="119" spans="1:6" ht="15">
      <c r="A119" s="144" t="s">
        <v>268</v>
      </c>
      <c r="B119" s="127" t="s">
        <v>485</v>
      </c>
      <c r="C119" s="230">
        <v>4366</v>
      </c>
      <c r="D119" s="230">
        <v>4366</v>
      </c>
      <c r="E119" s="230">
        <v>4366</v>
      </c>
      <c r="F119" s="230">
        <v>4366</v>
      </c>
    </row>
    <row r="120" spans="1:6" ht="15.75" thickBot="1">
      <c r="A120" s="144" t="s">
        <v>269</v>
      </c>
      <c r="B120" s="128" t="s">
        <v>469</v>
      </c>
      <c r="C120" s="233">
        <v>3111</v>
      </c>
      <c r="D120" s="233">
        <v>3111</v>
      </c>
      <c r="E120" s="233">
        <v>3111</v>
      </c>
      <c r="F120" s="233">
        <v>3111</v>
      </c>
    </row>
    <row r="121" spans="1:6" ht="15">
      <c r="A121" s="153" t="s">
        <v>262</v>
      </c>
      <c r="B121" s="427" t="s">
        <v>270</v>
      </c>
      <c r="C121" s="428"/>
      <c r="D121" s="428"/>
      <c r="E121" s="428"/>
      <c r="F121" s="429"/>
    </row>
    <row r="122" spans="1:6" ht="15">
      <c r="A122" s="144" t="s">
        <v>271</v>
      </c>
      <c r="B122" s="123" t="s">
        <v>466</v>
      </c>
      <c r="C122" s="230">
        <v>10865</v>
      </c>
      <c r="D122" s="230">
        <v>10865</v>
      </c>
      <c r="E122" s="230">
        <v>10865</v>
      </c>
      <c r="F122" s="230">
        <v>10865</v>
      </c>
    </row>
    <row r="123" spans="1:6" ht="15">
      <c r="A123" s="152" t="s">
        <v>273</v>
      </c>
      <c r="B123" s="130" t="s">
        <v>467</v>
      </c>
      <c r="C123" s="233">
        <v>7977</v>
      </c>
      <c r="D123" s="233">
        <v>7977</v>
      </c>
      <c r="E123" s="233">
        <v>7977</v>
      </c>
      <c r="F123" s="233">
        <v>7977</v>
      </c>
    </row>
    <row r="124" spans="1:6" ht="15.75" thickBot="1">
      <c r="A124" s="152" t="s">
        <v>470</v>
      </c>
      <c r="B124" s="130" t="s">
        <v>468</v>
      </c>
      <c r="C124" s="233">
        <v>5995</v>
      </c>
      <c r="D124" s="233">
        <v>5995</v>
      </c>
      <c r="E124" s="233">
        <v>5995</v>
      </c>
      <c r="F124" s="233">
        <v>5995</v>
      </c>
    </row>
    <row r="125" spans="1:6" ht="15.75" thickBot="1">
      <c r="A125" s="186" t="s">
        <v>263</v>
      </c>
      <c r="B125" s="280" t="s">
        <v>272</v>
      </c>
      <c r="C125" s="281"/>
      <c r="D125" s="281"/>
      <c r="E125" s="281"/>
      <c r="F125" s="282"/>
    </row>
    <row r="126" spans="1:6" ht="15">
      <c r="A126" s="145" t="s">
        <v>277</v>
      </c>
      <c r="B126" s="131" t="s">
        <v>468</v>
      </c>
      <c r="C126" s="244">
        <v>19908</v>
      </c>
      <c r="D126" s="244">
        <v>19908</v>
      </c>
      <c r="E126" s="244">
        <v>19908</v>
      </c>
      <c r="F126" s="244">
        <v>19908</v>
      </c>
    </row>
    <row r="127" spans="1:6" ht="15">
      <c r="A127" s="144" t="s">
        <v>278</v>
      </c>
      <c r="B127" s="123" t="s">
        <v>469</v>
      </c>
      <c r="C127" s="230">
        <v>12948</v>
      </c>
      <c r="D127" s="230">
        <v>14461</v>
      </c>
      <c r="E127" s="230">
        <v>12948</v>
      </c>
      <c r="F127" s="230">
        <v>14461</v>
      </c>
    </row>
    <row r="128" spans="1:6" ht="15.75" thickBot="1">
      <c r="A128" s="144" t="s">
        <v>279</v>
      </c>
      <c r="B128" s="130" t="s">
        <v>486</v>
      </c>
      <c r="C128" s="233">
        <v>9877</v>
      </c>
      <c r="D128" s="233">
        <v>9877</v>
      </c>
      <c r="E128" s="233">
        <v>9877</v>
      </c>
      <c r="F128" s="233">
        <v>9877</v>
      </c>
    </row>
    <row r="129" spans="1:6" ht="36.75" customHeight="1" thickBot="1">
      <c r="A129" s="269">
        <v>6</v>
      </c>
      <c r="B129" s="351" t="s">
        <v>487</v>
      </c>
      <c r="C129" s="352"/>
      <c r="D129" s="352"/>
      <c r="E129" s="352"/>
      <c r="F129" s="353"/>
    </row>
    <row r="130" spans="1:6" ht="36" customHeight="1" thickBot="1">
      <c r="A130" s="193">
        <v>7</v>
      </c>
      <c r="B130" s="351" t="s">
        <v>488</v>
      </c>
      <c r="C130" s="352"/>
      <c r="D130" s="352"/>
      <c r="E130" s="352"/>
      <c r="F130" s="353"/>
    </row>
    <row r="132" spans="1:6" ht="15">
      <c r="A132" s="354" t="s">
        <v>291</v>
      </c>
      <c r="B132" s="354"/>
      <c r="C132" s="354"/>
      <c r="D132" s="354"/>
      <c r="E132" s="354"/>
      <c r="F132" s="354"/>
    </row>
    <row r="133" spans="1:6" ht="15">
      <c r="A133" s="354" t="s">
        <v>292</v>
      </c>
      <c r="B133" s="354"/>
      <c r="C133" s="354"/>
      <c r="D133" s="354"/>
      <c r="E133" s="354"/>
      <c r="F133" s="354"/>
    </row>
    <row r="134" spans="1:6" ht="15">
      <c r="A134" s="354" t="s">
        <v>293</v>
      </c>
      <c r="B134" s="354"/>
      <c r="C134" s="354"/>
      <c r="D134" s="354"/>
      <c r="E134" s="354"/>
      <c r="F134" s="354"/>
    </row>
    <row r="136" spans="2:6" ht="15">
      <c r="B136" s="426" t="s">
        <v>294</v>
      </c>
      <c r="C136" s="426"/>
      <c r="D136" s="426"/>
      <c r="E136" s="426"/>
      <c r="F136" s="426"/>
    </row>
    <row r="137" ht="18">
      <c r="B137" s="154" t="s">
        <v>298</v>
      </c>
    </row>
    <row r="138" spans="2:6" ht="47.25" customHeight="1">
      <c r="B138" s="350" t="s">
        <v>295</v>
      </c>
      <c r="C138" s="350"/>
      <c r="D138" s="350"/>
      <c r="E138" s="350"/>
      <c r="F138" s="350"/>
    </row>
    <row r="139" spans="2:6" ht="18">
      <c r="B139" s="423" t="s">
        <v>296</v>
      </c>
      <c r="C139" s="423"/>
      <c r="D139" s="423"/>
      <c r="E139" s="423"/>
      <c r="F139" s="423"/>
    </row>
    <row r="140" spans="2:6" ht="18">
      <c r="B140" s="423" t="s">
        <v>297</v>
      </c>
      <c r="C140" s="423"/>
      <c r="D140" s="423"/>
      <c r="E140" s="423"/>
      <c r="F140" s="423"/>
    </row>
    <row r="141" spans="2:6" ht="28.5" customHeight="1">
      <c r="B141" s="355" t="s">
        <v>299</v>
      </c>
      <c r="C141" s="355"/>
      <c r="D141" s="355"/>
      <c r="E141" s="355"/>
      <c r="F141" s="355"/>
    </row>
    <row r="143" spans="2:6" ht="15">
      <c r="B143" s="425"/>
      <c r="C143" s="425"/>
      <c r="D143" s="425"/>
      <c r="E143" s="425"/>
      <c r="F143" s="425"/>
    </row>
    <row r="144" spans="2:6" ht="51" customHeight="1">
      <c r="B144" s="424" t="s">
        <v>300</v>
      </c>
      <c r="C144" s="424"/>
      <c r="D144" s="424"/>
      <c r="E144" s="424"/>
      <c r="F144" s="424"/>
    </row>
    <row r="145" spans="2:6" ht="50.25" customHeight="1">
      <c r="B145" s="424" t="s">
        <v>301</v>
      </c>
      <c r="C145" s="424"/>
      <c r="D145" s="424"/>
      <c r="E145" s="424"/>
      <c r="F145" s="424"/>
    </row>
    <row r="146" spans="2:6" ht="38.25" customHeight="1">
      <c r="B146" s="424" t="s">
        <v>302</v>
      </c>
      <c r="C146" s="424"/>
      <c r="D146" s="424"/>
      <c r="E146" s="424"/>
      <c r="F146" s="424"/>
    </row>
    <row r="147" spans="2:6" ht="30" customHeight="1">
      <c r="B147" s="350" t="s">
        <v>303</v>
      </c>
      <c r="C147" s="350"/>
      <c r="D147" s="350"/>
      <c r="E147" s="350"/>
      <c r="F147" s="350"/>
    </row>
    <row r="151" spans="2:6" ht="45.75" customHeight="1">
      <c r="B151" s="350" t="s">
        <v>304</v>
      </c>
      <c r="C151" s="350"/>
      <c r="D151" s="350"/>
      <c r="E151" s="350"/>
      <c r="F151" s="350"/>
    </row>
    <row r="152" spans="2:6" ht="30.75" customHeight="1">
      <c r="B152" s="350" t="s">
        <v>305</v>
      </c>
      <c r="C152" s="350"/>
      <c r="D152" s="350"/>
      <c r="E152" s="350"/>
      <c r="F152" s="350"/>
    </row>
    <row r="153" spans="2:6" ht="28.5" customHeight="1">
      <c r="B153" s="350" t="s">
        <v>306</v>
      </c>
      <c r="C153" s="350"/>
      <c r="D153" s="350"/>
      <c r="E153" s="350"/>
      <c r="F153" s="350"/>
    </row>
    <row r="154" spans="2:6" ht="31.5" customHeight="1">
      <c r="B154" s="350" t="s">
        <v>307</v>
      </c>
      <c r="C154" s="350"/>
      <c r="D154" s="350"/>
      <c r="E154" s="350"/>
      <c r="F154" s="350"/>
    </row>
    <row r="159" spans="2:6" ht="45" customHeight="1">
      <c r="B159" s="350" t="s">
        <v>304</v>
      </c>
      <c r="C159" s="350"/>
      <c r="D159" s="350"/>
      <c r="E159" s="350"/>
      <c r="F159" s="350"/>
    </row>
    <row r="160" spans="2:6" ht="15">
      <c r="B160" s="155"/>
      <c r="C160" s="155"/>
      <c r="D160" s="155"/>
      <c r="E160" s="155"/>
      <c r="F160" s="155"/>
    </row>
    <row r="161" spans="2:6" ht="43.5" customHeight="1">
      <c r="B161" s="350" t="s">
        <v>301</v>
      </c>
      <c r="C161" s="350"/>
      <c r="D161" s="350"/>
      <c r="E161" s="350"/>
      <c r="F161" s="350"/>
    </row>
    <row r="162" spans="2:6" ht="15">
      <c r="B162" s="350"/>
      <c r="C162" s="350"/>
      <c r="D162" s="350"/>
      <c r="E162" s="350"/>
      <c r="F162" s="350"/>
    </row>
    <row r="163" spans="2:6" ht="30.75" customHeight="1">
      <c r="B163" s="350" t="s">
        <v>308</v>
      </c>
      <c r="C163" s="350"/>
      <c r="D163" s="350"/>
      <c r="E163" s="350"/>
      <c r="F163" s="350"/>
    </row>
    <row r="165" spans="2:6" ht="33" customHeight="1">
      <c r="B165" s="350" t="s">
        <v>302</v>
      </c>
      <c r="C165" s="350"/>
      <c r="D165" s="350"/>
      <c r="E165" s="350"/>
      <c r="F165" s="350"/>
    </row>
    <row r="166" spans="2:6" ht="31.5" customHeight="1">
      <c r="B166" s="350" t="s">
        <v>306</v>
      </c>
      <c r="C166" s="350"/>
      <c r="D166" s="350"/>
      <c r="E166" s="350"/>
      <c r="F166" s="350"/>
    </row>
    <row r="549" ht="15"/>
  </sheetData>
  <sheetProtection/>
  <mergeCells count="117">
    <mergeCell ref="B38:I38"/>
    <mergeCell ref="B56:G56"/>
    <mergeCell ref="B8:D8"/>
    <mergeCell ref="C9:D9"/>
    <mergeCell ref="B10:B11"/>
    <mergeCell ref="B37:C37"/>
    <mergeCell ref="A21:A22"/>
    <mergeCell ref="A23:A24"/>
    <mergeCell ref="B2:D2"/>
    <mergeCell ref="B3:D3"/>
    <mergeCell ref="C6:D6"/>
    <mergeCell ref="B23:B24"/>
    <mergeCell ref="B25:B26"/>
    <mergeCell ref="C12:D12"/>
    <mergeCell ref="C13:D13"/>
    <mergeCell ref="B21:B22"/>
    <mergeCell ref="C5:D5"/>
    <mergeCell ref="C7:D7"/>
    <mergeCell ref="A17:I17"/>
    <mergeCell ref="A19:A20"/>
    <mergeCell ref="B19:B20"/>
    <mergeCell ref="A25:A26"/>
    <mergeCell ref="B91:F91"/>
    <mergeCell ref="B92:F92"/>
    <mergeCell ref="B95:F95"/>
    <mergeCell ref="B102:F102"/>
    <mergeCell ref="B112:F112"/>
    <mergeCell ref="B114:F114"/>
    <mergeCell ref="B125:F125"/>
    <mergeCell ref="A82:F82"/>
    <mergeCell ref="A83:F83"/>
    <mergeCell ref="A84:F84"/>
    <mergeCell ref="C87:D87"/>
    <mergeCell ref="E87:F87"/>
    <mergeCell ref="B88:F88"/>
    <mergeCell ref="B115:F115"/>
    <mergeCell ref="B136:F136"/>
    <mergeCell ref="B129:F129"/>
    <mergeCell ref="B121:F121"/>
    <mergeCell ref="B138:F138"/>
    <mergeCell ref="B109:F109"/>
    <mergeCell ref="B96:F96"/>
    <mergeCell ref="B100:F100"/>
    <mergeCell ref="B106:F106"/>
    <mergeCell ref="B33:D33"/>
    <mergeCell ref="A34:I34"/>
    <mergeCell ref="A36:C36"/>
    <mergeCell ref="D37:E37"/>
    <mergeCell ref="F37:G37"/>
    <mergeCell ref="H37:I37"/>
    <mergeCell ref="C19:G20"/>
    <mergeCell ref="C21:G22"/>
    <mergeCell ref="C23:G24"/>
    <mergeCell ref="C25:G26"/>
    <mergeCell ref="A28:G31"/>
    <mergeCell ref="B44:C44"/>
    <mergeCell ref="B45:C45"/>
    <mergeCell ref="B46:C46"/>
    <mergeCell ref="B47:G47"/>
    <mergeCell ref="B49:G49"/>
    <mergeCell ref="B39:G39"/>
    <mergeCell ref="B40:C40"/>
    <mergeCell ref="B41:C41"/>
    <mergeCell ref="B42:I42"/>
    <mergeCell ref="B43:I43"/>
    <mergeCell ref="B55:C55"/>
    <mergeCell ref="B57:C57"/>
    <mergeCell ref="B58:C58"/>
    <mergeCell ref="B59:I59"/>
    <mergeCell ref="B60:C60"/>
    <mergeCell ref="B50:C50"/>
    <mergeCell ref="B51:C51"/>
    <mergeCell ref="B52:C52"/>
    <mergeCell ref="B53:G53"/>
    <mergeCell ref="B54:C54"/>
    <mergeCell ref="B66:C66"/>
    <mergeCell ref="B67:C67"/>
    <mergeCell ref="B68:G68"/>
    <mergeCell ref="B69:C69"/>
    <mergeCell ref="B70:C70"/>
    <mergeCell ref="B61:I61"/>
    <mergeCell ref="B62:G62"/>
    <mergeCell ref="B63:C63"/>
    <mergeCell ref="B64:C64"/>
    <mergeCell ref="B65:C65"/>
    <mergeCell ref="B76:I76"/>
    <mergeCell ref="B77:G77"/>
    <mergeCell ref="B79:F79"/>
    <mergeCell ref="A80:F80"/>
    <mergeCell ref="A81:F81"/>
    <mergeCell ref="B71:C71"/>
    <mergeCell ref="B72:I72"/>
    <mergeCell ref="B73:C73"/>
    <mergeCell ref="B74:C74"/>
    <mergeCell ref="B75:C75"/>
    <mergeCell ref="B161:F161"/>
    <mergeCell ref="B162:F162"/>
    <mergeCell ref="B163:F163"/>
    <mergeCell ref="B165:F165"/>
    <mergeCell ref="B166:F166"/>
    <mergeCell ref="B130:F130"/>
    <mergeCell ref="A132:F132"/>
    <mergeCell ref="A133:F133"/>
    <mergeCell ref="A134:F134"/>
    <mergeCell ref="B141:F141"/>
    <mergeCell ref="B159:F159"/>
    <mergeCell ref="B140:F140"/>
    <mergeCell ref="B144:F144"/>
    <mergeCell ref="B154:F154"/>
    <mergeCell ref="B145:F145"/>
    <mergeCell ref="B146:F146"/>
    <mergeCell ref="B147:F147"/>
    <mergeCell ref="B152:F152"/>
    <mergeCell ref="B143:F143"/>
    <mergeCell ref="B151:F151"/>
    <mergeCell ref="B153:F153"/>
    <mergeCell ref="B139:F139"/>
  </mergeCells>
  <hyperlinks>
    <hyperlink ref="B88" location="P549" display="P549"/>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62"/>
  <sheetViews>
    <sheetView zoomScalePageLayoutView="0" workbookViewId="0" topLeftCell="A1">
      <selection activeCell="K27" sqref="K27"/>
    </sheetView>
  </sheetViews>
  <sheetFormatPr defaultColWidth="9.140625" defaultRowHeight="15"/>
  <cols>
    <col min="1" max="1" width="5.00390625" style="0" customWidth="1"/>
    <col min="2" max="2" width="50.421875" style="0" customWidth="1"/>
    <col min="3" max="3" width="11.00390625" style="0" customWidth="1"/>
    <col min="4" max="4" width="18.421875" style="0" customWidth="1"/>
    <col min="5" max="5" width="17.7109375" style="0" customWidth="1"/>
  </cols>
  <sheetData>
    <row r="1" ht="15">
      <c r="E1" s="63" t="s">
        <v>87</v>
      </c>
    </row>
    <row r="2" spans="1:5" ht="15">
      <c r="A2" s="309" t="s">
        <v>73</v>
      </c>
      <c r="B2" s="309"/>
      <c r="C2" s="309"/>
      <c r="D2" s="309"/>
      <c r="E2" s="309"/>
    </row>
    <row r="3" ht="15.75" thickBot="1"/>
    <row r="4" spans="1:5" ht="15.75" thickBot="1">
      <c r="A4" s="291" t="s">
        <v>28</v>
      </c>
      <c r="B4" s="293"/>
      <c r="C4" s="328" t="s">
        <v>27</v>
      </c>
      <c r="D4" s="329"/>
      <c r="E4" s="330"/>
    </row>
    <row r="5" spans="1:5" ht="15.75" thickBot="1">
      <c r="A5" s="291" t="s">
        <v>26</v>
      </c>
      <c r="B5" s="293"/>
      <c r="C5" s="315" t="s">
        <v>25</v>
      </c>
      <c r="D5" s="316"/>
      <c r="E5" s="317"/>
    </row>
    <row r="6" spans="1:5" ht="15.75" thickBot="1">
      <c r="A6" s="291" t="s">
        <v>24</v>
      </c>
      <c r="B6" s="293"/>
      <c r="C6" s="315" t="s">
        <v>40</v>
      </c>
      <c r="D6" s="316"/>
      <c r="E6" s="317"/>
    </row>
    <row r="7" spans="1:5" ht="15.75" thickBot="1">
      <c r="A7" s="286" t="s">
        <v>236</v>
      </c>
      <c r="B7" s="287"/>
      <c r="C7" s="287"/>
      <c r="D7" s="287"/>
      <c r="E7" s="288"/>
    </row>
    <row r="8" spans="1:5" ht="45.75" thickBot="1">
      <c r="A8" s="9" t="s">
        <v>17</v>
      </c>
      <c r="B8" s="8" t="s">
        <v>59</v>
      </c>
      <c r="C8" s="8" t="s">
        <v>15</v>
      </c>
      <c r="D8" s="106" t="s">
        <v>432</v>
      </c>
      <c r="E8" s="106" t="s">
        <v>433</v>
      </c>
    </row>
    <row r="9" spans="1:5" ht="15.75" thickBot="1">
      <c r="A9" s="283" t="s">
        <v>60</v>
      </c>
      <c r="B9" s="284"/>
      <c r="C9" s="284"/>
      <c r="D9" s="284"/>
      <c r="E9" s="285"/>
    </row>
    <row r="10" spans="1:8" ht="30.75" thickBot="1">
      <c r="A10" s="289">
        <v>1</v>
      </c>
      <c r="B10" s="31" t="s">
        <v>61</v>
      </c>
      <c r="C10" s="457" t="s">
        <v>62</v>
      </c>
      <c r="D10" s="57">
        <f>SUM(D11:D14)</f>
        <v>75.9149</v>
      </c>
      <c r="E10" s="57">
        <f>SUM(E11:E14)</f>
        <v>77.196</v>
      </c>
      <c r="H10" s="118">
        <f>E10/D10</f>
        <v>1.016875475038497</v>
      </c>
    </row>
    <row r="11" spans="1:5" ht="15">
      <c r="A11" s="461"/>
      <c r="B11" s="33" t="s">
        <v>13</v>
      </c>
      <c r="C11" s="459"/>
      <c r="D11" s="56"/>
      <c r="E11" s="97"/>
    </row>
    <row r="12" spans="1:5" ht="15.75" thickBot="1">
      <c r="A12" s="461"/>
      <c r="B12" s="34" t="s">
        <v>12</v>
      </c>
      <c r="C12" s="459"/>
      <c r="D12" s="101"/>
      <c r="E12" s="98"/>
    </row>
    <row r="13" spans="1:5" ht="15">
      <c r="A13" s="461"/>
      <c r="B13" s="34" t="s">
        <v>11</v>
      </c>
      <c r="C13" s="459"/>
      <c r="D13" s="194">
        <v>75.9149</v>
      </c>
      <c r="E13" s="99">
        <v>77.196</v>
      </c>
    </row>
    <row r="14" spans="1:5" ht="15.75" thickBot="1">
      <c r="A14" s="462"/>
      <c r="B14" s="35" t="s">
        <v>10</v>
      </c>
      <c r="C14" s="460"/>
      <c r="D14" s="102"/>
      <c r="E14" s="100"/>
    </row>
    <row r="15" spans="1:5" ht="15.75" thickBot="1">
      <c r="A15" s="11">
        <v>2</v>
      </c>
      <c r="B15" s="30" t="s">
        <v>63</v>
      </c>
      <c r="C15" s="457" t="s">
        <v>62</v>
      </c>
      <c r="D15" s="50">
        <v>3.142952</v>
      </c>
      <c r="E15" s="51">
        <f>E16</f>
        <v>3.1958</v>
      </c>
    </row>
    <row r="16" spans="1:5" ht="45.75" thickBot="1">
      <c r="A16" s="289" t="s">
        <v>33</v>
      </c>
      <c r="B16" s="31" t="s">
        <v>64</v>
      </c>
      <c r="C16" s="458"/>
      <c r="D16" s="58">
        <f>SUM(D17:D20)</f>
        <v>3.142952</v>
      </c>
      <c r="E16" s="58">
        <v>3.1958</v>
      </c>
    </row>
    <row r="17" spans="1:5" ht="15">
      <c r="A17" s="461"/>
      <c r="B17" s="33" t="s">
        <v>13</v>
      </c>
      <c r="C17" s="459"/>
      <c r="D17" s="44"/>
      <c r="E17" s="43"/>
    </row>
    <row r="18" spans="1:5" ht="15">
      <c r="A18" s="461"/>
      <c r="B18" s="34" t="s">
        <v>12</v>
      </c>
      <c r="C18" s="459"/>
      <c r="D18" s="53"/>
      <c r="E18" s="54"/>
    </row>
    <row r="19" spans="1:5" ht="15">
      <c r="A19" s="461"/>
      <c r="B19" s="34" t="s">
        <v>11</v>
      </c>
      <c r="C19" s="459"/>
      <c r="D19" s="46">
        <v>2.545791</v>
      </c>
      <c r="E19" s="45">
        <f>E16*0.81</f>
        <v>2.588598</v>
      </c>
    </row>
    <row r="20" spans="1:5" ht="15.75" thickBot="1">
      <c r="A20" s="462"/>
      <c r="B20" s="35" t="s">
        <v>10</v>
      </c>
      <c r="C20" s="460"/>
      <c r="D20" s="48">
        <v>0.597161</v>
      </c>
      <c r="E20" s="47">
        <f>E16*0.19</f>
        <v>0.607202</v>
      </c>
    </row>
    <row r="21" spans="1:5" ht="30.75" thickBot="1">
      <c r="A21" s="11">
        <v>3</v>
      </c>
      <c r="B21" s="30" t="s">
        <v>65</v>
      </c>
      <c r="C21" s="457" t="s">
        <v>66</v>
      </c>
      <c r="D21" s="59">
        <f>D22</f>
        <v>4.140098979251768</v>
      </c>
      <c r="E21" s="58">
        <f>E22</f>
        <v>4.139851805793047</v>
      </c>
    </row>
    <row r="22" spans="1:5" ht="45.75" thickBot="1">
      <c r="A22" s="289" t="s">
        <v>34</v>
      </c>
      <c r="B22" s="31" t="s">
        <v>64</v>
      </c>
      <c r="C22" s="458"/>
      <c r="D22" s="60">
        <f>D16/D10*100</f>
        <v>4.140098979251768</v>
      </c>
      <c r="E22" s="60">
        <f>E16/E10*100</f>
        <v>4.139851805793047</v>
      </c>
    </row>
    <row r="23" spans="1:5" ht="15">
      <c r="A23" s="461"/>
      <c r="B23" s="33" t="s">
        <v>13</v>
      </c>
      <c r="C23" s="459"/>
      <c r="D23" s="46"/>
      <c r="E23" s="45"/>
    </row>
    <row r="24" spans="1:5" ht="15">
      <c r="A24" s="461"/>
      <c r="B24" s="34" t="s">
        <v>12</v>
      </c>
      <c r="C24" s="459"/>
      <c r="D24" s="53"/>
      <c r="E24" s="54"/>
    </row>
    <row r="25" spans="1:5" ht="15">
      <c r="A25" s="461"/>
      <c r="B25" s="34" t="s">
        <v>11</v>
      </c>
      <c r="C25" s="459"/>
      <c r="D25" s="46">
        <f>D19*D22/D16</f>
        <v>3.353480015122196</v>
      </c>
      <c r="E25" s="45">
        <f>E19*E22/E16</f>
        <v>3.3532799626923677</v>
      </c>
    </row>
    <row r="26" spans="1:5" ht="15.75" thickBot="1">
      <c r="A26" s="462"/>
      <c r="B26" s="35" t="s">
        <v>10</v>
      </c>
      <c r="C26" s="460"/>
      <c r="D26" s="48">
        <f>D20*D22/D16</f>
        <v>0.7866189641295714</v>
      </c>
      <c r="E26" s="47">
        <f>E20*E22/E16</f>
        <v>0.7865718431006788</v>
      </c>
    </row>
    <row r="27" spans="1:9" ht="30.75" thickBot="1">
      <c r="A27" s="11">
        <v>4</v>
      </c>
      <c r="B27" s="30" t="s">
        <v>67</v>
      </c>
      <c r="C27" s="457" t="s">
        <v>62</v>
      </c>
      <c r="D27" s="59">
        <f>D28</f>
        <v>72.77194800000001</v>
      </c>
      <c r="E27" s="58">
        <f>E28</f>
        <v>74.002</v>
      </c>
      <c r="G27" s="103"/>
      <c r="I27" s="103"/>
    </row>
    <row r="28" spans="1:5" ht="30.75" thickBot="1">
      <c r="A28" s="289" t="s">
        <v>74</v>
      </c>
      <c r="B28" s="31" t="s">
        <v>68</v>
      </c>
      <c r="C28" s="458"/>
      <c r="D28" s="41">
        <f>SUM(D29:D32)</f>
        <v>72.77194800000001</v>
      </c>
      <c r="E28" s="42">
        <v>74.002</v>
      </c>
    </row>
    <row r="29" spans="1:5" ht="15">
      <c r="A29" s="461"/>
      <c r="B29" s="33" t="s">
        <v>13</v>
      </c>
      <c r="C29" s="459"/>
      <c r="D29" s="45"/>
      <c r="E29" s="45"/>
    </row>
    <row r="30" spans="1:5" ht="15">
      <c r="A30" s="461"/>
      <c r="B30" s="34" t="s">
        <v>12</v>
      </c>
      <c r="C30" s="459"/>
      <c r="D30" s="53"/>
      <c r="E30" s="54"/>
    </row>
    <row r="31" spans="1:5" ht="15">
      <c r="A31" s="461"/>
      <c r="B31" s="34" t="s">
        <v>11</v>
      </c>
      <c r="C31" s="459"/>
      <c r="D31" s="46">
        <v>53.0686</v>
      </c>
      <c r="E31" s="45">
        <f>E28*E49*0.729245</f>
        <v>180.9617265584189</v>
      </c>
    </row>
    <row r="32" spans="1:5" ht="15.75" thickBot="1">
      <c r="A32" s="462"/>
      <c r="B32" s="35" t="s">
        <v>10</v>
      </c>
      <c r="C32" s="460"/>
      <c r="D32" s="48">
        <v>19.703348</v>
      </c>
      <c r="E32" s="47">
        <f>E28*0.270755</f>
        <v>20.03641151</v>
      </c>
    </row>
    <row r="33" spans="1:5" ht="15.75" thickBot="1">
      <c r="A33" s="463" t="s">
        <v>69</v>
      </c>
      <c r="B33" s="460"/>
      <c r="C33" s="464"/>
      <c r="D33" s="460"/>
      <c r="E33" s="465"/>
    </row>
    <row r="34" spans="1:5" ht="30.75" thickBot="1">
      <c r="A34" s="289">
        <v>5</v>
      </c>
      <c r="B34" s="31" t="s">
        <v>61</v>
      </c>
      <c r="C34" s="457" t="s">
        <v>70</v>
      </c>
      <c r="D34" s="57">
        <f>SUM(D35:D38)</f>
        <v>13.425</v>
      </c>
      <c r="E34" s="57">
        <v>13.6648</v>
      </c>
    </row>
    <row r="35" spans="1:7" ht="15">
      <c r="A35" s="461"/>
      <c r="B35" s="33" t="s">
        <v>13</v>
      </c>
      <c r="C35" s="459"/>
      <c r="D35" s="55"/>
      <c r="E35" s="56"/>
      <c r="G35" s="103"/>
    </row>
    <row r="36" spans="1:5" ht="15">
      <c r="A36" s="461"/>
      <c r="B36" s="34" t="s">
        <v>12</v>
      </c>
      <c r="C36" s="459"/>
      <c r="D36" s="53"/>
      <c r="E36" s="54"/>
    </row>
    <row r="37" spans="1:5" ht="15">
      <c r="A37" s="461"/>
      <c r="B37" s="34" t="s">
        <v>11</v>
      </c>
      <c r="C37" s="459"/>
      <c r="D37" s="46">
        <v>13.425</v>
      </c>
      <c r="E37" s="101">
        <v>13.6648</v>
      </c>
    </row>
    <row r="38" spans="1:5" ht="15.75" thickBot="1">
      <c r="A38" s="462"/>
      <c r="B38" s="35" t="s">
        <v>10</v>
      </c>
      <c r="C38" s="460"/>
      <c r="D38" s="48"/>
      <c r="E38" s="102"/>
    </row>
    <row r="39" spans="1:5" ht="15.75" thickBot="1">
      <c r="A39" s="11">
        <v>6</v>
      </c>
      <c r="B39" s="30" t="s">
        <v>63</v>
      </c>
      <c r="C39" s="457" t="s">
        <v>70</v>
      </c>
      <c r="D39" s="59">
        <f>D40</f>
        <v>0.556</v>
      </c>
      <c r="E39" s="49">
        <v>0.7204513429331314</v>
      </c>
    </row>
    <row r="40" spans="1:5" ht="45.75" thickBot="1">
      <c r="A40" s="289" t="s">
        <v>75</v>
      </c>
      <c r="B40" s="31" t="s">
        <v>64</v>
      </c>
      <c r="C40" s="458"/>
      <c r="D40" s="52">
        <v>0.556</v>
      </c>
      <c r="E40" s="52">
        <f>SUM(E41:E44)</f>
        <v>0.5653827641214044</v>
      </c>
    </row>
    <row r="41" spans="1:5" ht="15">
      <c r="A41" s="324"/>
      <c r="B41" s="33" t="s">
        <v>13</v>
      </c>
      <c r="C41" s="459"/>
      <c r="D41" s="44"/>
      <c r="E41" s="43">
        <v>0</v>
      </c>
    </row>
    <row r="42" spans="1:5" ht="15">
      <c r="A42" s="324"/>
      <c r="B42" s="34" t="s">
        <v>12</v>
      </c>
      <c r="C42" s="459"/>
      <c r="D42" s="53"/>
      <c r="E42" s="54" t="s">
        <v>39</v>
      </c>
    </row>
    <row r="43" spans="1:7" ht="15">
      <c r="A43" s="324"/>
      <c r="B43" s="34" t="s">
        <v>11</v>
      </c>
      <c r="C43" s="459"/>
      <c r="D43" s="46">
        <f>D40*0.81</f>
        <v>0.4503600000000001</v>
      </c>
      <c r="E43" s="45">
        <f>D43*H10</f>
        <v>0.4579600389383376</v>
      </c>
      <c r="G43" s="103"/>
    </row>
    <row r="44" spans="1:5" ht="15.75" thickBot="1">
      <c r="A44" s="290"/>
      <c r="B44" s="35" t="s">
        <v>10</v>
      </c>
      <c r="C44" s="460"/>
      <c r="D44" s="48">
        <f>D40*0.19</f>
        <v>0.10564000000000001</v>
      </c>
      <c r="E44" s="47">
        <f>D44*H10</f>
        <v>0.10742272518306684</v>
      </c>
    </row>
    <row r="45" spans="1:5" ht="30.75" thickBot="1">
      <c r="A45" s="11">
        <v>7</v>
      </c>
      <c r="B45" s="30" t="s">
        <v>65</v>
      </c>
      <c r="C45" s="457" t="s">
        <v>66</v>
      </c>
      <c r="D45" s="59">
        <f>D46</f>
        <v>4.1415270018621975</v>
      </c>
      <c r="E45" s="49">
        <f>E21</f>
        <v>4.139851805793047</v>
      </c>
    </row>
    <row r="46" spans="1:5" ht="45.75" thickBot="1">
      <c r="A46" s="289" t="s">
        <v>76</v>
      </c>
      <c r="B46" s="31" t="s">
        <v>64</v>
      </c>
      <c r="C46" s="458"/>
      <c r="D46" s="60">
        <f>D40/D34*100</f>
        <v>4.1415270018621975</v>
      </c>
      <c r="E46" s="42">
        <f>SUM(E47:E50)</f>
        <v>4.139851805793047</v>
      </c>
    </row>
    <row r="47" spans="1:5" ht="15">
      <c r="A47" s="461"/>
      <c r="B47" s="33" t="s">
        <v>13</v>
      </c>
      <c r="C47" s="459"/>
      <c r="D47" s="46"/>
      <c r="E47" s="45"/>
    </row>
    <row r="48" spans="1:5" ht="15">
      <c r="A48" s="461"/>
      <c r="B48" s="34" t="s">
        <v>12</v>
      </c>
      <c r="C48" s="459"/>
      <c r="D48" s="53"/>
      <c r="E48" s="54"/>
    </row>
    <row r="49" spans="1:5" ht="15">
      <c r="A49" s="461"/>
      <c r="B49" s="34" t="s">
        <v>11</v>
      </c>
      <c r="C49" s="459"/>
      <c r="D49" s="46">
        <f>D43*D46/D40</f>
        <v>3.3546368715083803</v>
      </c>
      <c r="E49" s="45">
        <f>E45*0.81</f>
        <v>3.353279962692368</v>
      </c>
    </row>
    <row r="50" spans="1:5" ht="15.75" thickBot="1">
      <c r="A50" s="462"/>
      <c r="B50" s="35" t="s">
        <v>10</v>
      </c>
      <c r="C50" s="460"/>
      <c r="D50" s="48">
        <f>D44*D46/D40</f>
        <v>0.7868901303538175</v>
      </c>
      <c r="E50" s="47">
        <f>E45*0.19</f>
        <v>0.7865718431006788</v>
      </c>
    </row>
    <row r="51" spans="1:7" ht="30.75" thickBot="1">
      <c r="A51" s="11">
        <v>8</v>
      </c>
      <c r="B51" s="30" t="s">
        <v>67</v>
      </c>
      <c r="C51" s="457" t="s">
        <v>70</v>
      </c>
      <c r="D51" s="59">
        <f>D52</f>
        <v>12.869</v>
      </c>
      <c r="E51" s="58">
        <v>13.0991</v>
      </c>
      <c r="G51" s="103"/>
    </row>
    <row r="52" spans="1:5" ht="30.75" thickBot="1">
      <c r="A52" s="289" t="s">
        <v>77</v>
      </c>
      <c r="B52" s="31" t="s">
        <v>68</v>
      </c>
      <c r="C52" s="458"/>
      <c r="D52" s="42">
        <f>D34-D39</f>
        <v>12.869</v>
      </c>
      <c r="E52" s="42">
        <f>SUM(E53:E56)</f>
        <v>13.0991</v>
      </c>
    </row>
    <row r="53" spans="1:5" ht="15">
      <c r="A53" s="461"/>
      <c r="B53" s="33" t="s">
        <v>13</v>
      </c>
      <c r="C53" s="459"/>
      <c r="D53" s="46"/>
      <c r="E53" s="45"/>
    </row>
    <row r="54" spans="1:5" ht="15">
      <c r="A54" s="461"/>
      <c r="B54" s="34" t="s">
        <v>12</v>
      </c>
      <c r="C54" s="459"/>
      <c r="D54" s="53" t="s">
        <v>39</v>
      </c>
      <c r="E54" s="54"/>
    </row>
    <row r="55" spans="1:5" ht="15">
      <c r="A55" s="461"/>
      <c r="B55" s="34" t="s">
        <v>11</v>
      </c>
      <c r="C55" s="459"/>
      <c r="D55" s="46">
        <f>D51*0.81</f>
        <v>10.42389</v>
      </c>
      <c r="E55" s="45">
        <f>E51*0.81</f>
        <v>10.610271000000001</v>
      </c>
    </row>
    <row r="56" spans="1:5" ht="15.75" thickBot="1">
      <c r="A56" s="462"/>
      <c r="B56" s="35" t="s">
        <v>10</v>
      </c>
      <c r="C56" s="460"/>
      <c r="D56" s="48">
        <f>D51*0.19</f>
        <v>2.44511</v>
      </c>
      <c r="E56" s="47">
        <f>E51*0.19</f>
        <v>2.488829</v>
      </c>
    </row>
    <row r="57" spans="1:5" ht="15.75" thickBot="1">
      <c r="A57" s="11">
        <v>9</v>
      </c>
      <c r="B57" s="30" t="s">
        <v>71</v>
      </c>
      <c r="C57" s="457" t="s">
        <v>70</v>
      </c>
      <c r="D57" s="59">
        <f>D51</f>
        <v>12.869</v>
      </c>
      <c r="E57" s="58">
        <f>E58</f>
        <v>13.0991</v>
      </c>
    </row>
    <row r="58" spans="1:5" ht="30.75" thickBot="1">
      <c r="A58" s="289" t="s">
        <v>78</v>
      </c>
      <c r="B58" s="31" t="s">
        <v>72</v>
      </c>
      <c r="C58" s="458"/>
      <c r="D58" s="41">
        <f>SUM(D59:D62)</f>
        <v>12.869</v>
      </c>
      <c r="E58" s="52">
        <f>SUM(E59:E62)</f>
        <v>13.0991</v>
      </c>
    </row>
    <row r="59" spans="1:5" ht="15">
      <c r="A59" s="461"/>
      <c r="B59" s="33" t="s">
        <v>13</v>
      </c>
      <c r="C59" s="459"/>
      <c r="D59" s="55"/>
      <c r="E59" s="56"/>
    </row>
    <row r="60" spans="1:5" ht="15">
      <c r="A60" s="461"/>
      <c r="B60" s="34" t="s">
        <v>12</v>
      </c>
      <c r="C60" s="459"/>
      <c r="D60" s="53"/>
      <c r="E60" s="54"/>
    </row>
    <row r="61" spans="1:5" ht="15">
      <c r="A61" s="461"/>
      <c r="B61" s="34" t="s">
        <v>11</v>
      </c>
      <c r="C61" s="459"/>
      <c r="D61" s="46">
        <f>D57*0.81</f>
        <v>10.42389</v>
      </c>
      <c r="E61" s="45">
        <f>E55</f>
        <v>10.610271000000001</v>
      </c>
    </row>
    <row r="62" spans="1:5" ht="15.75" thickBot="1">
      <c r="A62" s="462"/>
      <c r="B62" s="35" t="s">
        <v>10</v>
      </c>
      <c r="C62" s="460"/>
      <c r="D62" s="48">
        <f>D57*0.19</f>
        <v>2.44511</v>
      </c>
      <c r="E62" s="47">
        <f>E56</f>
        <v>2.488829</v>
      </c>
    </row>
  </sheetData>
  <sheetProtection/>
  <mergeCells count="28">
    <mergeCell ref="A2:E2"/>
    <mergeCell ref="A52:A56"/>
    <mergeCell ref="C6:E6"/>
    <mergeCell ref="C4:E4"/>
    <mergeCell ref="C5:E5"/>
    <mergeCell ref="A40:A44"/>
    <mergeCell ref="C39:C44"/>
    <mergeCell ref="C45:C50"/>
    <mergeCell ref="A46:A50"/>
    <mergeCell ref="C51:C56"/>
    <mergeCell ref="A7:E7"/>
    <mergeCell ref="A9:E9"/>
    <mergeCell ref="A10:A14"/>
    <mergeCell ref="C10:C14"/>
    <mergeCell ref="C15:C20"/>
    <mergeCell ref="A16:A20"/>
    <mergeCell ref="A4:B4"/>
    <mergeCell ref="A5:B5"/>
    <mergeCell ref="A6:B6"/>
    <mergeCell ref="C57:C62"/>
    <mergeCell ref="A58:A62"/>
    <mergeCell ref="C21:C26"/>
    <mergeCell ref="A22:A26"/>
    <mergeCell ref="C27:C32"/>
    <mergeCell ref="A28:A32"/>
    <mergeCell ref="A33:E33"/>
    <mergeCell ref="A34:A38"/>
    <mergeCell ref="C34:C38"/>
  </mergeCells>
  <printOptions/>
  <pageMargins left="0.7" right="0.7" top="0.75" bottom="0.75" header="0.3" footer="0.3"/>
  <pageSetup orientation="portrait" paperSize="9"/>
  <ignoredErrors>
    <ignoredError sqref="E10 D28 D34 E46" emptyCellReference="1"/>
  </ignoredErrors>
</worksheet>
</file>

<file path=xl/worksheets/sheet5.xml><?xml version="1.0" encoding="utf-8"?>
<worksheet xmlns="http://schemas.openxmlformats.org/spreadsheetml/2006/main" xmlns:r="http://schemas.openxmlformats.org/officeDocument/2006/relationships">
  <sheetPr>
    <tabColor rgb="FFC00000"/>
  </sheetPr>
  <dimension ref="A1:PAR550"/>
  <sheetViews>
    <sheetView zoomScalePageLayoutView="0" workbookViewId="0" topLeftCell="A1">
      <selection activeCell="I25" sqref="I25"/>
    </sheetView>
  </sheetViews>
  <sheetFormatPr defaultColWidth="9.140625" defaultRowHeight="15"/>
  <cols>
    <col min="1" max="1" width="14.28125" style="0" customWidth="1"/>
    <col min="2" max="2" width="18.00390625" style="0" customWidth="1"/>
    <col min="3" max="3" width="15.421875" style="0" customWidth="1"/>
    <col min="4" max="4" width="24.421875" style="0" customWidth="1"/>
  </cols>
  <sheetData>
    <row r="1" ht="15">
      <c r="D1" s="63" t="s">
        <v>89</v>
      </c>
    </row>
    <row r="2" spans="1:4" ht="15">
      <c r="A2" s="309" t="s">
        <v>88</v>
      </c>
      <c r="B2" s="309"/>
      <c r="C2" s="309"/>
      <c r="D2" s="309"/>
    </row>
    <row r="3" spans="1:4" ht="15">
      <c r="A3" s="466" t="s">
        <v>101</v>
      </c>
      <c r="B3" s="466"/>
      <c r="C3" s="466"/>
      <c r="D3" s="466"/>
    </row>
    <row r="4" ht="15.75" thickBot="1">
      <c r="A4" s="62"/>
    </row>
    <row r="5" spans="1:4" ht="30.75" customHeight="1" thickBot="1">
      <c r="A5" s="303" t="s">
        <v>28</v>
      </c>
      <c r="B5" s="305"/>
      <c r="C5" s="328" t="s">
        <v>27</v>
      </c>
      <c r="D5" s="330"/>
    </row>
    <row r="6" spans="1:5" ht="15.75" thickBot="1">
      <c r="A6" s="303" t="s">
        <v>26</v>
      </c>
      <c r="B6" s="305"/>
      <c r="C6" s="315" t="s">
        <v>25</v>
      </c>
      <c r="D6" s="317"/>
      <c r="E6" s="32"/>
    </row>
    <row r="7" spans="1:5" ht="32.25" customHeight="1" thickBot="1">
      <c r="A7" s="303" t="s">
        <v>24</v>
      </c>
      <c r="B7" s="305"/>
      <c r="C7" s="315" t="s">
        <v>40</v>
      </c>
      <c r="D7" s="317"/>
      <c r="E7" s="32"/>
    </row>
    <row r="8" spans="1:4" ht="31.5" customHeight="1" thickBot="1">
      <c r="A8" s="283" t="s">
        <v>434</v>
      </c>
      <c r="B8" s="284"/>
      <c r="C8" s="284"/>
      <c r="D8" s="285"/>
    </row>
    <row r="9" spans="1:4" ht="60.75" thickBot="1">
      <c r="A9" s="39" t="s">
        <v>79</v>
      </c>
      <c r="B9" s="467" t="s">
        <v>80</v>
      </c>
      <c r="C9" s="468"/>
      <c r="D9" s="24" t="s">
        <v>81</v>
      </c>
    </row>
    <row r="10" spans="1:4" ht="15.75" thickBot="1">
      <c r="A10" s="4">
        <v>1</v>
      </c>
      <c r="B10" s="283">
        <v>2</v>
      </c>
      <c r="C10" s="285"/>
      <c r="D10" s="24">
        <v>3</v>
      </c>
    </row>
    <row r="11" spans="1:4" ht="15.75" thickBot="1">
      <c r="A11" s="117">
        <v>3195800</v>
      </c>
      <c r="B11" s="469">
        <v>2.25972</v>
      </c>
      <c r="C11" s="470"/>
      <c r="D11" s="157">
        <f>A11*B11</f>
        <v>7221613.176000001</v>
      </c>
    </row>
    <row r="13" spans="1:4" ht="29.25" customHeight="1">
      <c r="A13" s="424" t="s">
        <v>82</v>
      </c>
      <c r="B13" s="424"/>
      <c r="C13" s="424"/>
      <c r="D13" s="424"/>
    </row>
    <row r="14" spans="1:4" ht="32.25" customHeight="1">
      <c r="A14" s="424" t="s">
        <v>83</v>
      </c>
      <c r="B14" s="424"/>
      <c r="C14" s="424"/>
      <c r="D14" s="424"/>
    </row>
    <row r="529" ht="15"/>
    <row r="549" ht="15"/>
    <row r="550" ht="15"/>
  </sheetData>
  <sheetProtection/>
  <mergeCells count="14">
    <mergeCell ref="A13:D13"/>
    <mergeCell ref="A14:D14"/>
    <mergeCell ref="A2:D2"/>
    <mergeCell ref="A3:D3"/>
    <mergeCell ref="A8:D8"/>
    <mergeCell ref="B9:C9"/>
    <mergeCell ref="B10:C10"/>
    <mergeCell ref="B11:C11"/>
    <mergeCell ref="A5:B5"/>
    <mergeCell ref="C5:D5"/>
    <mergeCell ref="A6:B6"/>
    <mergeCell ref="C6:D6"/>
    <mergeCell ref="A7:B7"/>
    <mergeCell ref="C7:D7"/>
  </mergeCells>
  <hyperlinks>
    <hyperlink ref="A9" location="Par549" display="Par549"/>
    <hyperlink ref="B9" location="Par550" display="Par550"/>
    <hyperlink ref="A3" location="Par529" display="Par529"/>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AR556"/>
  <sheetViews>
    <sheetView zoomScalePageLayoutView="0" workbookViewId="0" topLeftCell="A1">
      <selection activeCell="C13" sqref="C13:D13"/>
    </sheetView>
  </sheetViews>
  <sheetFormatPr defaultColWidth="9.140625" defaultRowHeight="15"/>
  <cols>
    <col min="1" max="1" width="34.8515625" style="0" customWidth="1"/>
    <col min="2" max="2" width="12.7109375" style="0" customWidth="1"/>
    <col min="3" max="3" width="16.8515625" style="0" customWidth="1"/>
    <col min="4" max="4" width="18.8515625" style="0" customWidth="1"/>
  </cols>
  <sheetData>
    <row r="1" ht="15">
      <c r="D1" s="63" t="s">
        <v>93</v>
      </c>
    </row>
    <row r="2" spans="1:4" ht="15">
      <c r="A2" s="309" t="s">
        <v>90</v>
      </c>
      <c r="B2" s="309"/>
      <c r="C2" s="309"/>
      <c r="D2" s="309"/>
    </row>
    <row r="3" spans="1:4" ht="15">
      <c r="A3" s="466" t="s">
        <v>100</v>
      </c>
      <c r="B3" s="466"/>
      <c r="C3" s="466"/>
      <c r="D3" s="466"/>
    </row>
    <row r="4" ht="15.75" thickBot="1"/>
    <row r="5" spans="1:4" ht="30.75" thickBot="1">
      <c r="A5" s="66" t="s">
        <v>28</v>
      </c>
      <c r="B5" s="286" t="s">
        <v>27</v>
      </c>
      <c r="C5" s="287"/>
      <c r="D5" s="288"/>
    </row>
    <row r="6" spans="1:4" ht="15.75" thickBot="1">
      <c r="A6" s="26" t="s">
        <v>26</v>
      </c>
      <c r="B6" s="315" t="s">
        <v>25</v>
      </c>
      <c r="C6" s="316"/>
      <c r="D6" s="317"/>
    </row>
    <row r="7" spans="1:4" ht="30.75" thickBot="1">
      <c r="A7" s="26" t="s">
        <v>24</v>
      </c>
      <c r="B7" s="315" t="s">
        <v>40</v>
      </c>
      <c r="C7" s="316"/>
      <c r="D7" s="317"/>
    </row>
    <row r="8" spans="1:6" ht="30" customHeight="1" thickBot="1">
      <c r="A8" s="286" t="s">
        <v>235</v>
      </c>
      <c r="B8" s="287"/>
      <c r="C8" s="287"/>
      <c r="D8" s="288"/>
      <c r="F8" s="65"/>
    </row>
    <row r="9" spans="1:4" ht="30.75" customHeight="1" thickBot="1">
      <c r="A9" s="294" t="s">
        <v>91</v>
      </c>
      <c r="B9" s="296"/>
      <c r="C9" s="286" t="s">
        <v>221</v>
      </c>
      <c r="D9" s="288"/>
    </row>
    <row r="10" spans="1:4" ht="15.75" thickBot="1">
      <c r="A10" s="334" t="s">
        <v>22</v>
      </c>
      <c r="B10" s="335"/>
      <c r="C10" s="14" t="s">
        <v>21</v>
      </c>
      <c r="D10" s="14" t="s">
        <v>20</v>
      </c>
    </row>
    <row r="11" spans="1:10" ht="15.75" thickBot="1">
      <c r="A11" s="336"/>
      <c r="B11" s="337"/>
      <c r="C11" s="28">
        <v>43094</v>
      </c>
      <c r="D11" s="106" t="s">
        <v>223</v>
      </c>
      <c r="G11" s="471"/>
      <c r="H11" s="471"/>
      <c r="I11" s="472"/>
      <c r="J11" s="472"/>
    </row>
    <row r="12" spans="1:6" ht="63" customHeight="1" thickBot="1">
      <c r="A12" s="294" t="s">
        <v>19</v>
      </c>
      <c r="B12" s="296"/>
      <c r="C12" s="321" t="s">
        <v>225</v>
      </c>
      <c r="D12" s="343"/>
      <c r="E12" s="114"/>
      <c r="F12" s="114"/>
    </row>
    <row r="13" spans="1:4" ht="15.75" thickBot="1">
      <c r="A13" s="294" t="s">
        <v>92</v>
      </c>
      <c r="B13" s="296"/>
      <c r="C13" s="473">
        <f>Баланс!E21</f>
        <v>4.139851805793047</v>
      </c>
      <c r="D13" s="474"/>
    </row>
    <row r="556" ht="15"/>
  </sheetData>
  <sheetProtection/>
  <mergeCells count="15">
    <mergeCell ref="A13:B13"/>
    <mergeCell ref="C13:D13"/>
    <mergeCell ref="A2:D2"/>
    <mergeCell ref="A3:D3"/>
    <mergeCell ref="B5:D5"/>
    <mergeCell ref="B6:D6"/>
    <mergeCell ref="B7:D7"/>
    <mergeCell ref="A8:D8"/>
    <mergeCell ref="A9:B9"/>
    <mergeCell ref="C9:D9"/>
    <mergeCell ref="G11:H11"/>
    <mergeCell ref="I11:J11"/>
    <mergeCell ref="A10:B11"/>
    <mergeCell ref="A12:B12"/>
    <mergeCell ref="C12:D12"/>
  </mergeCells>
  <hyperlinks>
    <hyperlink ref="A3" location="Par556" display="Par556"/>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AR581"/>
  <sheetViews>
    <sheetView zoomScalePageLayoutView="0" workbookViewId="0" topLeftCell="B1">
      <selection activeCell="O23" sqref="O23"/>
    </sheetView>
  </sheetViews>
  <sheetFormatPr defaultColWidth="9.140625" defaultRowHeight="15"/>
  <cols>
    <col min="1" max="1" width="4.140625" style="0" customWidth="1"/>
    <col min="2" max="2" width="53.57421875" style="0" customWidth="1"/>
    <col min="3" max="3" width="12.8515625" style="0" customWidth="1"/>
    <col min="4" max="4" width="17.8515625" style="0" customWidth="1"/>
  </cols>
  <sheetData>
    <row r="1" ht="15">
      <c r="D1" s="63" t="s">
        <v>95</v>
      </c>
    </row>
    <row r="2" spans="1:4" ht="15">
      <c r="A2" s="309" t="s">
        <v>94</v>
      </c>
      <c r="B2" s="309"/>
      <c r="C2" s="309"/>
      <c r="D2" s="309"/>
    </row>
    <row r="3" spans="1:4" ht="15">
      <c r="A3" s="466" t="s">
        <v>99</v>
      </c>
      <c r="B3" s="466"/>
      <c r="C3" s="466"/>
      <c r="D3" s="466"/>
    </row>
    <row r="4" ht="15.75" thickBot="1"/>
    <row r="5" spans="1:4" ht="45" customHeight="1" thickBot="1">
      <c r="A5" s="291" t="s">
        <v>28</v>
      </c>
      <c r="B5" s="293"/>
      <c r="C5" s="286" t="str">
        <f>'Форма 1.3'!C5</f>
        <v>ООО "Каскад-Энергосеть"</v>
      </c>
      <c r="D5" s="288"/>
    </row>
    <row r="6" spans="1:4" ht="15.75" thickBot="1">
      <c r="A6" s="291" t="s">
        <v>26</v>
      </c>
      <c r="B6" s="293"/>
      <c r="C6" s="331" t="str">
        <f>'Форма 1.3'!C6</f>
        <v>4028033476</v>
      </c>
      <c r="D6" s="285"/>
    </row>
    <row r="7" spans="1:4" ht="36" customHeight="1" thickBot="1">
      <c r="A7" s="291" t="s">
        <v>24</v>
      </c>
      <c r="B7" s="293"/>
      <c r="C7" s="331" t="str">
        <f>'Форма 1.3'!C7</f>
        <v>248008,  г. Калуга ул. Механизаторов, 38</v>
      </c>
      <c r="D7" s="285"/>
    </row>
    <row r="8" spans="1:4" ht="33" customHeight="1" thickBot="1">
      <c r="A8" s="283" t="s">
        <v>309</v>
      </c>
      <c r="B8" s="284"/>
      <c r="C8" s="284"/>
      <c r="D8" s="285"/>
    </row>
    <row r="9" spans="1:4" ht="30.75" thickBot="1">
      <c r="A9" s="69" t="s">
        <v>17</v>
      </c>
      <c r="B9" s="70" t="s">
        <v>96</v>
      </c>
      <c r="C9" s="71" t="s">
        <v>97</v>
      </c>
      <c r="D9" s="71" t="s">
        <v>98</v>
      </c>
    </row>
    <row r="10" spans="1:4" ht="15.75" thickBot="1">
      <c r="A10" s="36">
        <v>1</v>
      </c>
      <c r="B10" s="38">
        <v>2</v>
      </c>
      <c r="C10" s="37">
        <v>3</v>
      </c>
      <c r="D10" s="89">
        <v>4</v>
      </c>
    </row>
    <row r="11" spans="1:4" ht="38.25">
      <c r="A11" s="72">
        <v>1</v>
      </c>
      <c r="B11" s="75" t="s">
        <v>163</v>
      </c>
      <c r="C11" s="78" t="s">
        <v>219</v>
      </c>
      <c r="D11" s="104" t="s">
        <v>169</v>
      </c>
    </row>
    <row r="12" spans="1:4" ht="51">
      <c r="A12" s="73">
        <v>2</v>
      </c>
      <c r="B12" s="76" t="s">
        <v>164</v>
      </c>
      <c r="C12" s="79" t="s">
        <v>219</v>
      </c>
      <c r="D12" s="81" t="s">
        <v>171</v>
      </c>
    </row>
    <row r="13" spans="1:4" ht="25.5">
      <c r="A13" s="73">
        <v>3</v>
      </c>
      <c r="B13" s="76" t="s">
        <v>165</v>
      </c>
      <c r="C13" s="79" t="s">
        <v>219</v>
      </c>
      <c r="D13" s="81" t="s">
        <v>169</v>
      </c>
    </row>
    <row r="14" spans="1:4" ht="38.25">
      <c r="A14" s="73">
        <v>4</v>
      </c>
      <c r="B14" s="76" t="s">
        <v>166</v>
      </c>
      <c r="C14" s="79" t="s">
        <v>219</v>
      </c>
      <c r="D14" s="81" t="s">
        <v>169</v>
      </c>
    </row>
    <row r="15" spans="1:4" ht="25.5">
      <c r="A15" s="73">
        <v>5</v>
      </c>
      <c r="B15" s="76" t="s">
        <v>167</v>
      </c>
      <c r="C15" s="79" t="s">
        <v>219</v>
      </c>
      <c r="D15" s="81" t="s">
        <v>169</v>
      </c>
    </row>
    <row r="16" spans="1:4" ht="26.25" thickBot="1">
      <c r="A16" s="74">
        <v>6</v>
      </c>
      <c r="B16" s="77" t="s">
        <v>168</v>
      </c>
      <c r="C16" s="80" t="s">
        <v>219</v>
      </c>
      <c r="D16" s="82" t="s">
        <v>170</v>
      </c>
    </row>
    <row r="581" ht="15"/>
  </sheetData>
  <sheetProtection/>
  <mergeCells count="9">
    <mergeCell ref="A8:D8"/>
    <mergeCell ref="A2:D2"/>
    <mergeCell ref="A3:D3"/>
    <mergeCell ref="C5:D5"/>
    <mergeCell ref="C6:D6"/>
    <mergeCell ref="C7:D7"/>
    <mergeCell ref="A5:B5"/>
    <mergeCell ref="A6:B6"/>
    <mergeCell ref="A7:B7"/>
  </mergeCells>
  <hyperlinks>
    <hyperlink ref="A3" location="Par581" display="Par581"/>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2"/>
  <sheetViews>
    <sheetView zoomScalePageLayoutView="0" workbookViewId="0" topLeftCell="A1">
      <selection activeCell="A12" sqref="A12"/>
    </sheetView>
  </sheetViews>
  <sheetFormatPr defaultColWidth="9.140625" defaultRowHeight="15"/>
  <cols>
    <col min="1" max="1" width="21.28125" style="0" customWidth="1"/>
    <col min="2" max="2" width="27.00390625" style="0" customWidth="1"/>
    <col min="3" max="3" width="13.28125" style="0" customWidth="1"/>
    <col min="4" max="4" width="15.57421875" style="0" customWidth="1"/>
  </cols>
  <sheetData>
    <row r="1" ht="15">
      <c r="D1" s="63" t="s">
        <v>102</v>
      </c>
    </row>
    <row r="2" spans="1:4" ht="15">
      <c r="A2" s="354" t="s">
        <v>103</v>
      </c>
      <c r="B2" s="354"/>
      <c r="C2" s="354"/>
      <c r="D2" s="354"/>
    </row>
    <row r="3" spans="1:4" ht="15">
      <c r="A3" s="354" t="s">
        <v>104</v>
      </c>
      <c r="B3" s="354"/>
      <c r="C3" s="354"/>
      <c r="D3" s="354"/>
    </row>
    <row r="4" spans="1:4" ht="15">
      <c r="A4" s="309" t="s">
        <v>105</v>
      </c>
      <c r="B4" s="309"/>
      <c r="C4" s="309"/>
      <c r="D4" s="309"/>
    </row>
    <row r="5" ht="15.75" thickBot="1"/>
    <row r="6" spans="1:8" ht="30.75" customHeight="1" thickBot="1">
      <c r="A6" s="291" t="s">
        <v>28</v>
      </c>
      <c r="B6" s="293"/>
      <c r="C6" s="480" t="s">
        <v>27</v>
      </c>
      <c r="D6" s="481"/>
      <c r="G6" s="477"/>
      <c r="H6" s="477"/>
    </row>
    <row r="7" spans="1:8" ht="15.75" thickBot="1">
      <c r="A7" s="291" t="s">
        <v>26</v>
      </c>
      <c r="B7" s="293"/>
      <c r="C7" s="480">
        <v>4028033476</v>
      </c>
      <c r="D7" s="481"/>
      <c r="G7" s="478"/>
      <c r="H7" s="479"/>
    </row>
    <row r="8" spans="1:8" ht="30" customHeight="1" thickBot="1">
      <c r="A8" s="291" t="s">
        <v>24</v>
      </c>
      <c r="B8" s="293"/>
      <c r="C8" s="480" t="s">
        <v>40</v>
      </c>
      <c r="D8" s="481"/>
      <c r="G8" s="478"/>
      <c r="H8" s="479"/>
    </row>
    <row r="9" spans="1:8" ht="48.75" customHeight="1" thickBot="1">
      <c r="A9" s="283" t="s">
        <v>220</v>
      </c>
      <c r="B9" s="284"/>
      <c r="C9" s="284"/>
      <c r="D9" s="285"/>
      <c r="G9" s="21"/>
      <c r="H9" s="21"/>
    </row>
    <row r="10" spans="1:4" ht="108.75" customHeight="1" thickBot="1">
      <c r="A10" s="4" t="s">
        <v>106</v>
      </c>
      <c r="B10" s="283" t="s">
        <v>107</v>
      </c>
      <c r="C10" s="285"/>
      <c r="D10" s="24" t="s">
        <v>108</v>
      </c>
    </row>
    <row r="11" spans="1:4" ht="15.75" thickBot="1">
      <c r="A11" s="4">
        <v>1</v>
      </c>
      <c r="B11" s="283">
        <v>2</v>
      </c>
      <c r="C11" s="285"/>
      <c r="D11" s="24">
        <v>3</v>
      </c>
    </row>
    <row r="12" spans="1:4" ht="15.75" thickBot="1">
      <c r="A12" s="61">
        <v>3142952</v>
      </c>
      <c r="B12" s="475">
        <f>D12*1000/A12</f>
        <v>2.3197845528662224</v>
      </c>
      <c r="C12" s="476"/>
      <c r="D12" s="67">
        <v>7290.9715</v>
      </c>
    </row>
  </sheetData>
  <sheetProtection/>
  <mergeCells count="16">
    <mergeCell ref="B11:C11"/>
    <mergeCell ref="B12:C12"/>
    <mergeCell ref="G6:H6"/>
    <mergeCell ref="G7:H7"/>
    <mergeCell ref="G8:H8"/>
    <mergeCell ref="A6:B6"/>
    <mergeCell ref="C6:D6"/>
    <mergeCell ref="A7:B7"/>
    <mergeCell ref="C7:D7"/>
    <mergeCell ref="A8:B8"/>
    <mergeCell ref="C8:D8"/>
    <mergeCell ref="A2:D2"/>
    <mergeCell ref="A3:D3"/>
    <mergeCell ref="A4:D4"/>
    <mergeCell ref="A9:D9"/>
    <mergeCell ref="B10:C1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G12"/>
  <sheetViews>
    <sheetView zoomScalePageLayoutView="0" workbookViewId="0" topLeftCell="A1">
      <selection activeCell="I8" sqref="I8"/>
    </sheetView>
  </sheetViews>
  <sheetFormatPr defaultColWidth="9.140625" defaultRowHeight="15"/>
  <cols>
    <col min="1" max="1" width="19.28125" style="0" customWidth="1"/>
    <col min="2" max="2" width="15.421875" style="0" customWidth="1"/>
    <col min="3" max="3" width="11.57421875" style="0" customWidth="1"/>
    <col min="4" max="4" width="12.7109375" style="0" customWidth="1"/>
  </cols>
  <sheetData>
    <row r="1" ht="15">
      <c r="D1" s="63" t="s">
        <v>112</v>
      </c>
    </row>
    <row r="2" spans="1:4" ht="15">
      <c r="A2" s="309" t="s">
        <v>109</v>
      </c>
      <c r="B2" s="309"/>
      <c r="C2" s="309"/>
      <c r="D2" s="309"/>
    </row>
    <row r="3" spans="1:4" ht="15">
      <c r="A3" s="309" t="s">
        <v>110</v>
      </c>
      <c r="B3" s="309"/>
      <c r="C3" s="309"/>
      <c r="D3" s="309"/>
    </row>
    <row r="4" spans="1:4" ht="15">
      <c r="A4" s="309" t="s">
        <v>111</v>
      </c>
      <c r="B4" s="309"/>
      <c r="C4" s="309"/>
      <c r="D4" s="309"/>
    </row>
    <row r="5" ht="15.75" thickBot="1"/>
    <row r="6" spans="1:4" ht="35.25" customHeight="1" thickBot="1">
      <c r="A6" s="294" t="s">
        <v>28</v>
      </c>
      <c r="B6" s="296"/>
      <c r="C6" s="480" t="s">
        <v>27</v>
      </c>
      <c r="D6" s="481"/>
    </row>
    <row r="7" spans="1:4" ht="15.75" thickBot="1">
      <c r="A7" s="294" t="s">
        <v>26</v>
      </c>
      <c r="B7" s="296"/>
      <c r="C7" s="480">
        <v>4028033476</v>
      </c>
      <c r="D7" s="481"/>
    </row>
    <row r="8" spans="1:4" ht="30.75" customHeight="1" thickBot="1">
      <c r="A8" s="294" t="s">
        <v>24</v>
      </c>
      <c r="B8" s="296"/>
      <c r="C8" s="480" t="s">
        <v>40</v>
      </c>
      <c r="D8" s="481"/>
    </row>
    <row r="9" spans="1:7" ht="61.5" customHeight="1" thickBot="1">
      <c r="A9" s="286" t="s">
        <v>356</v>
      </c>
      <c r="B9" s="287"/>
      <c r="C9" s="287"/>
      <c r="D9" s="288"/>
      <c r="G9" s="181"/>
    </row>
    <row r="10" spans="1:4" ht="60.75" thickBot="1">
      <c r="A10" s="27" t="s">
        <v>357</v>
      </c>
      <c r="B10" s="286" t="s">
        <v>113</v>
      </c>
      <c r="C10" s="288"/>
      <c r="D10" s="14" t="s">
        <v>114</v>
      </c>
    </row>
    <row r="11" spans="1:4" ht="15.75" thickBot="1">
      <c r="A11" s="4">
        <v>1</v>
      </c>
      <c r="B11" s="283">
        <v>2</v>
      </c>
      <c r="C11" s="285"/>
      <c r="D11" s="24">
        <v>3</v>
      </c>
    </row>
    <row r="12" spans="1:4" ht="15.75" thickBot="1">
      <c r="A12" s="166">
        <v>75914900</v>
      </c>
      <c r="B12" s="482">
        <v>3142952</v>
      </c>
      <c r="C12" s="483"/>
      <c r="D12" s="165">
        <v>7310.52936</v>
      </c>
    </row>
  </sheetData>
  <sheetProtection/>
  <mergeCells count="13">
    <mergeCell ref="B11:C11"/>
    <mergeCell ref="B12:C12"/>
    <mergeCell ref="A2:D2"/>
    <mergeCell ref="A3:D3"/>
    <mergeCell ref="A4:D4"/>
    <mergeCell ref="A6:B6"/>
    <mergeCell ref="A7:B7"/>
    <mergeCell ref="A8:B8"/>
    <mergeCell ref="C6:D6"/>
    <mergeCell ref="C7:D7"/>
    <mergeCell ref="C8:D8"/>
    <mergeCell ref="A9:D9"/>
    <mergeCell ref="B10:C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vodovozov</dc:creator>
  <cp:keywords/>
  <dc:description/>
  <cp:lastModifiedBy>Упоров Илья Леонидович</cp:lastModifiedBy>
  <dcterms:created xsi:type="dcterms:W3CDTF">2015-02-27T07:01:12Z</dcterms:created>
  <dcterms:modified xsi:type="dcterms:W3CDTF">2019-03-11T13:03:50Z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