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793" activeTab="8"/>
  </bookViews>
  <sheets>
    <sheet name="Общ" sheetId="1" r:id="rId1"/>
    <sheet name="Прилож 2 станд " sheetId="2" r:id="rId2"/>
    <sheet name="прил 3 станд" sheetId="3" r:id="rId3"/>
    <sheet name="прил 4 станд" sheetId="4" r:id="rId4"/>
    <sheet name="прил 5 станд " sheetId="5" r:id="rId5"/>
    <sheet name="Прил.3" sheetId="6" r:id="rId6"/>
    <sheet name="Прил.4" sheetId="7" r:id="rId7"/>
    <sheet name="Прил. 5" sheetId="8" r:id="rId8"/>
    <sheet name="Ставки факт" sheetId="9" r:id="rId9"/>
    <sheet name="НВВ факт расшифр " sheetId="10" r:id="rId10"/>
    <sheet name="Прил.6" sheetId="11" state="hidden" r:id="rId11"/>
    <sheet name="Прил.7" sheetId="12" state="hidden" r:id="rId12"/>
    <sheet name="Прил.8" sheetId="13" state="hidden" r:id="rId13"/>
    <sheet name="Прил.9" sheetId="14" state="hidden" r:id="rId14"/>
    <sheet name="Лист1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CST11">'[3]MAIN'!$106:$106</definedName>
    <definedName name="_CST12">'[3]MAIN'!$116:$116</definedName>
    <definedName name="_CST13">'[3]MAIN'!$126:$126</definedName>
    <definedName name="_CST14">'[3]MAIN'!$346:$346</definedName>
    <definedName name="_CST15">'[3]MAIN'!$1198:$1198</definedName>
    <definedName name="_CST21">'[3]MAIN'!$109:$109</definedName>
    <definedName name="_CST22">'[3]MAIN'!$119:$119</definedName>
    <definedName name="_CST23">'[3]MAIN'!$129:$129</definedName>
    <definedName name="_CST24">'[3]MAIN'!$349:$349</definedName>
    <definedName name="_CST25">'[3]MAIN'!$1200:$1200</definedName>
    <definedName name="_FXA1">'[3]MAIN'!$261:$261</definedName>
    <definedName name="_FXA11">'[3]MAIN'!$1204:$1204</definedName>
    <definedName name="_FXA2">'[3]MAIN'!$280:$280</definedName>
    <definedName name="_FXA21">'[3]MAIN'!$1206:$1206</definedName>
    <definedName name="_IRR1">'[3]MAIN'!$D$1013</definedName>
    <definedName name="_KRD1">'[3]MAIN'!$524:$524</definedName>
    <definedName name="_KRD2">'[3]MAIN'!$552:$552</definedName>
    <definedName name="_LIS1">'[3]MAIN'!$325:$325</definedName>
    <definedName name="_NPV1">'[3]MAIN'!$D$1004</definedName>
    <definedName name="_PR11">'[3]MAIN'!$66:$66</definedName>
    <definedName name="_PR12">'[3]MAIN'!$76:$76</definedName>
    <definedName name="_PR13">'[3]MAIN'!$86:$86</definedName>
    <definedName name="_PR14">'[3]MAIN'!$1194:$1194</definedName>
    <definedName name="_PR21">'[3]MAIN'!$69:$69</definedName>
    <definedName name="_PR22">'[3]MAIN'!$79:$79</definedName>
    <definedName name="_PR23">'[3]MAIN'!$89:$89</definedName>
    <definedName name="_PR24">'[3]MAIN'!$1196:$1196</definedName>
    <definedName name="_RAZ1" localSheetId="13">#REF!</definedName>
    <definedName name="_RAZ1">#REF!</definedName>
    <definedName name="_RAZ2" localSheetId="13">#REF!</definedName>
    <definedName name="_RAZ2">#REF!</definedName>
    <definedName name="_RAZ3" localSheetId="13">#REF!</definedName>
    <definedName name="_RAZ3">#REF!</definedName>
    <definedName name="_SAL1">'[3]MAIN'!$151:$151</definedName>
    <definedName name="_SAL2">'[3]MAIN'!$161:$161</definedName>
    <definedName name="_SAL3">'[3]MAIN'!$171:$171</definedName>
    <definedName name="_SAL4">'[3]MAIN'!$181:$181</definedName>
    <definedName name="_tab1">'[3]MAIN'!$A$33:$AL$60</definedName>
    <definedName name="_tab10">'[3]MAIN'!$A$241:$AL$299</definedName>
    <definedName name="_tab11">'[3]MAIN'!$A$301:$AL$337</definedName>
    <definedName name="_tab12">'[3]MAIN'!$A$339:$AL$401</definedName>
    <definedName name="_tab13">'[3]MAIN'!$A$403:$AL$437</definedName>
    <definedName name="_tab14">'[3]MAIN'!$A$439:$AL$481</definedName>
    <definedName name="_tab15">'[3]MAIN'!$A$483:$AL$528</definedName>
    <definedName name="_tab16">'[3]MAIN'!$A$530:$AL$556</definedName>
    <definedName name="_tab17">'[3]MAIN'!$A$558:$AL$588</definedName>
    <definedName name="_tab18">'[3]MAIN'!$A$590:$AL$701</definedName>
    <definedName name="_tab19">'[3]MAIN'!$A$703:$AL$727</definedName>
    <definedName name="_tab2">'[3]MAIN'!$A$62:$AL$70</definedName>
    <definedName name="_tab20">'[3]MAIN'!$A$729:$AL$774</definedName>
    <definedName name="_tab21">'[3]MAIN'!$A$776:$AL$807</definedName>
    <definedName name="_tab22">'[3]MAIN'!$A$809:$AL$822</definedName>
    <definedName name="_tab23">'[3]MAIN'!$A$824:$AL$847</definedName>
    <definedName name="_tab24">'[3]MAIN'!$A$849:$AL$878</definedName>
    <definedName name="_tab25">'[3]MAIN'!$A$880:$AK$929</definedName>
    <definedName name="_tab26">'[3]MAIN'!$A$932:$AK$956</definedName>
    <definedName name="_tab27">'[3]MAIN'!$A$958:$AL$1027</definedName>
    <definedName name="_tab28">'[3]MAIN'!$A$1029:$AL$1088</definedName>
    <definedName name="_tab29">'[3]MAIN'!$A$1090:$AL$1139</definedName>
    <definedName name="_tab3">'[3]MAIN'!$A$72:$AL$80</definedName>
    <definedName name="_tab30">'[3]MAIN'!$A$1141:$AL$1184</definedName>
    <definedName name="_tab31">'[3]MAIN'!$A$1186:$AK$1206</definedName>
    <definedName name="_tab4">'[3]MAIN'!$A$82:$AL$100</definedName>
    <definedName name="_tab5">'[3]MAIN'!$A$102:$AL$110</definedName>
    <definedName name="_tab6">'[3]MAIN'!$A$112:$AL$120</definedName>
    <definedName name="_tab7">'[3]MAIN'!$A$122:$AL$140</definedName>
    <definedName name="_tab8">'[3]MAIN'!$A$142:$AL$190</definedName>
    <definedName name="_tab9">'[3]MAIN'!$A$192:$AL$239</definedName>
    <definedName name="_TXS1">'[3]MAIN'!$647:$647</definedName>
    <definedName name="_TXS11">'[3]MAIN'!$1105:$1105</definedName>
    <definedName name="_TXS2">'[3]MAIN'!$680:$680</definedName>
    <definedName name="_TXS21">'[3]MAIN'!$1111:$1111</definedName>
    <definedName name="_VC1">'[3]MAIN'!$F$1249:$AL$1249</definedName>
    <definedName name="_VC2">'[3]MAIN'!$F$1250:$AL$1250</definedName>
    <definedName name="_xlfn.IFERROR" hidden="1">#NAME?</definedName>
    <definedName name="_xlfn.SUMIFS" hidden="1">#NAME?</definedName>
    <definedName name="_xlnm._FilterDatabase" localSheetId="12" hidden="1">'Прил.8'!$A$11:$J$23</definedName>
    <definedName name="_xlnm._FilterDatabase" localSheetId="13" hidden="1">'Прил.9'!$A$17:$G$30</definedName>
    <definedName name="cash" localSheetId="12">'[3]MAIN'!$F$876:$AL$876</definedName>
    <definedName name="cash" localSheetId="13">'[3]MAIN'!$F$876:$AL$876</definedName>
    <definedName name="cash">'[1]MAIN'!$F$876:$AL$876</definedName>
    <definedName name="cash1" localSheetId="12">'[3]MAIN'!$F$1251:$AJ$1251</definedName>
    <definedName name="cash1" localSheetId="13">'[3]MAIN'!$F$1251:$AJ$1251</definedName>
    <definedName name="cash1">'[1]MAIN'!$F$1251:$AJ$1251</definedName>
    <definedName name="cash2" localSheetId="12">'[3]MAIN'!$F$1252:$AJ$1252</definedName>
    <definedName name="cash2" localSheetId="13">'[3]MAIN'!$F$1252:$AJ$1252</definedName>
    <definedName name="cash2">'[1]MAIN'!$F$1252:$AJ$1252</definedName>
    <definedName name="cashforeign" localSheetId="12">'[3]MAIN'!$F$845:$AL$845</definedName>
    <definedName name="cashforeign" localSheetId="13">'[3]MAIN'!$F$845:$AL$845</definedName>
    <definedName name="cashforeign">'[1]MAIN'!$F$845:$AL$845</definedName>
    <definedName name="cashlocal" localSheetId="12">'[3]MAIN'!$F$805:$AL$805</definedName>
    <definedName name="cashlocal" localSheetId="13">'[3]MAIN'!$F$805:$AL$805</definedName>
    <definedName name="cashlocal">'[1]MAIN'!$F$805:$AL$805</definedName>
    <definedName name="COST1" localSheetId="12">'[3]MAIN'!$105:$106</definedName>
    <definedName name="COST1" localSheetId="13">'[3]MAIN'!$105:$106</definedName>
    <definedName name="COST1">'[1]MAIN'!$105:$106</definedName>
    <definedName name="COST2" localSheetId="12">'[3]MAIN'!$108:$109</definedName>
    <definedName name="COST2" localSheetId="13">'[3]MAIN'!$108:$109</definedName>
    <definedName name="COST2">'[1]MAIN'!$108:$109</definedName>
    <definedName name="CST11" localSheetId="12">'[3]MAIN'!$106:$106</definedName>
    <definedName name="CST11" localSheetId="13">'[3]MAIN'!$106:$106</definedName>
    <definedName name="CST11">'[1]MAIN'!$106:$106</definedName>
    <definedName name="CST12" localSheetId="12">'[3]MAIN'!$116:$116</definedName>
    <definedName name="CST12" localSheetId="13">'[3]MAIN'!$116:$116</definedName>
    <definedName name="CST12">'[1]MAIN'!$116:$116</definedName>
    <definedName name="CST13" localSheetId="12">'[3]MAIN'!$126:$126</definedName>
    <definedName name="CST13" localSheetId="13">'[3]MAIN'!$126:$126</definedName>
    <definedName name="CST13">'[1]MAIN'!$126:$126</definedName>
    <definedName name="CST14" localSheetId="12">'[3]MAIN'!$346:$346</definedName>
    <definedName name="CST14" localSheetId="13">'[3]MAIN'!$346:$346</definedName>
    <definedName name="CST14">'[1]MAIN'!$346:$346</definedName>
    <definedName name="CST15" localSheetId="12">'[3]MAIN'!$1198:$1198</definedName>
    <definedName name="CST15" localSheetId="13">'[3]MAIN'!$1198:$1198</definedName>
    <definedName name="CST15">'[1]MAIN'!$1198:$1198</definedName>
    <definedName name="CST21" localSheetId="12">'[3]MAIN'!$109:$109</definedName>
    <definedName name="CST21" localSheetId="13">'[3]MAIN'!$109:$109</definedName>
    <definedName name="CST21">'[1]MAIN'!$109:$109</definedName>
    <definedName name="CST22" localSheetId="12">'[3]MAIN'!$119:$119</definedName>
    <definedName name="CST22" localSheetId="13">'[3]MAIN'!$119:$119</definedName>
    <definedName name="CST22">'[1]MAIN'!$119:$119</definedName>
    <definedName name="CST23" localSheetId="12">'[3]MAIN'!$129:$129</definedName>
    <definedName name="CST23" localSheetId="13">'[3]MAIN'!$129:$129</definedName>
    <definedName name="CST23">'[1]MAIN'!$129:$129</definedName>
    <definedName name="CST24" localSheetId="12">'[3]MAIN'!$349:$349</definedName>
    <definedName name="CST24" localSheetId="13">'[3]MAIN'!$349:$349</definedName>
    <definedName name="CST24">'[1]MAIN'!$349:$349</definedName>
    <definedName name="CST25" localSheetId="12">'[3]MAIN'!$1200:$1200</definedName>
    <definedName name="CST25" localSheetId="13">'[3]MAIN'!$1200:$1200</definedName>
    <definedName name="CST25">'[1]MAIN'!$1200:$1200</definedName>
    <definedName name="cur_assets" localSheetId="12">'[3]MAIN'!$F$899:$AK$899</definedName>
    <definedName name="cur_assets" localSheetId="13">'[3]MAIN'!$F$899:$AK$899</definedName>
    <definedName name="cur_assets">'[1]MAIN'!$F$899:$AK$899</definedName>
    <definedName name="cur_liab" localSheetId="12">'[3]MAIN'!$F$923:$AK$923</definedName>
    <definedName name="cur_liab" localSheetId="13">'[3]MAIN'!$F$923:$AK$923</definedName>
    <definedName name="cur_liab">'[1]MAIN'!$F$923:$AK$923</definedName>
    <definedName name="data_" localSheetId="12">'[3]MAIN'!$F$18</definedName>
    <definedName name="data_" localSheetId="13">'[3]MAIN'!$F$18</definedName>
    <definedName name="data_">'[1]MAIN'!$F$18</definedName>
    <definedName name="DPAYB" localSheetId="12">'[3]MAIN'!$D$1002</definedName>
    <definedName name="DPAYB" localSheetId="13">'[3]MAIN'!$D$1002</definedName>
    <definedName name="DPAYB">'[1]MAIN'!$D$1002</definedName>
    <definedName name="FIXASSETS1" localSheetId="12">'[3]MAIN'!$245:$260</definedName>
    <definedName name="FIXASSETS1" localSheetId="13">'[3]MAIN'!$245:$260</definedName>
    <definedName name="FIXASSETS1">'[1]MAIN'!$245:$260</definedName>
    <definedName name="FIXASSETS2" localSheetId="12">'[3]MAIN'!$263:$279</definedName>
    <definedName name="FIXASSETS2" localSheetId="13">'[3]MAIN'!$263:$279</definedName>
    <definedName name="FIXASSETS2">'[1]MAIN'!$263:$279</definedName>
    <definedName name="FXA1" localSheetId="12">'[3]MAIN'!$261:$261</definedName>
    <definedName name="FXA1" localSheetId="13">'[3]MAIN'!$261:$261</definedName>
    <definedName name="FXA1">'[1]MAIN'!$261:$261</definedName>
    <definedName name="FXA11" localSheetId="12">'[3]MAIN'!$1204:$1204</definedName>
    <definedName name="FXA11" localSheetId="13">'[3]MAIN'!$1204:$1204</definedName>
    <definedName name="FXA11">'[1]MAIN'!$1204:$1204</definedName>
    <definedName name="FXA2" localSheetId="12">'[3]MAIN'!$280:$280</definedName>
    <definedName name="FXA2" localSheetId="13">'[3]MAIN'!$280:$280</definedName>
    <definedName name="FXA2">'[1]MAIN'!$280:$280</definedName>
    <definedName name="FXA21" localSheetId="12">'[3]MAIN'!$1206:$1206</definedName>
    <definedName name="FXA21" localSheetId="13">'[3]MAIN'!$1206:$1206</definedName>
    <definedName name="FXA21">'[1]MAIN'!$1206:$1206</definedName>
    <definedName name="INDASS1" localSheetId="12">'[3]MAIN'!$F$247:$AJ$247</definedName>
    <definedName name="INDASS1" localSheetId="13">'[3]MAIN'!$F$247:$AJ$247</definedName>
    <definedName name="INDASS1">'[1]MAIN'!$F$247:$AJ$247</definedName>
    <definedName name="INDASS2" localSheetId="12">'[3]MAIN'!$F$265:$AJ$265</definedName>
    <definedName name="INDASS2" localSheetId="13">'[3]MAIN'!$F$265:$AJ$265</definedName>
    <definedName name="INDASS2">'[1]MAIN'!$F$265:$AJ$265</definedName>
    <definedName name="IRR1" localSheetId="12">'[3]MAIN'!$D$1013</definedName>
    <definedName name="IRR1" localSheetId="13">'[3]MAIN'!$D$1013</definedName>
    <definedName name="IRR1">'[1]MAIN'!$D$1013</definedName>
    <definedName name="ISHOD1" localSheetId="12">#REF!</definedName>
    <definedName name="ISHOD1" localSheetId="13">#REF!</definedName>
    <definedName name="ISHOD1">#REF!</definedName>
    <definedName name="ISHOD2_1" localSheetId="12">#REF!</definedName>
    <definedName name="ISHOD2_1" localSheetId="13">#REF!</definedName>
    <definedName name="ISHOD2_1">#REF!</definedName>
    <definedName name="ISHOD2_2" localSheetId="12">#REF!</definedName>
    <definedName name="ISHOD2_2" localSheetId="13">#REF!</definedName>
    <definedName name="ISHOD2_2">#REF!</definedName>
    <definedName name="koeff1" localSheetId="12">'[3]MAIN'!$C$1327</definedName>
    <definedName name="koeff1" localSheetId="13">'[3]MAIN'!$C$1327</definedName>
    <definedName name="koeff1">'[1]MAIN'!$C$1327</definedName>
    <definedName name="koeff2" localSheetId="12">'[3]MAIN'!$C$1328</definedName>
    <definedName name="koeff2" localSheetId="13">'[3]MAIN'!$C$1328</definedName>
    <definedName name="koeff2">'[1]MAIN'!$C$1328</definedName>
    <definedName name="koeff3" localSheetId="12">'[3]MAIN'!$C$1329</definedName>
    <definedName name="koeff3" localSheetId="13">'[3]MAIN'!$C$1329</definedName>
    <definedName name="koeff3">'[1]MAIN'!$C$1329</definedName>
    <definedName name="koeff4" localSheetId="12">'[3]MAIN'!$C$1330</definedName>
    <definedName name="koeff4" localSheetId="13">'[3]MAIN'!$C$1330</definedName>
    <definedName name="koeff4">'[1]MAIN'!$C$1330</definedName>
    <definedName name="koeff5" localSheetId="12">'[3]MAIN'!$F$980</definedName>
    <definedName name="koeff5" localSheetId="13">'[3]MAIN'!$F$980</definedName>
    <definedName name="koeff5">'[1]MAIN'!$F$980</definedName>
    <definedName name="KRD1" localSheetId="12">'[3]MAIN'!$524:$524</definedName>
    <definedName name="KRD1" localSheetId="13">'[3]MAIN'!$524:$524</definedName>
    <definedName name="KRD1">'[1]MAIN'!$524:$524</definedName>
    <definedName name="KRD2" localSheetId="12">'[3]MAIN'!$552:$552</definedName>
    <definedName name="KRD2" localSheetId="13">'[3]MAIN'!$552:$552</definedName>
    <definedName name="KRD2">'[1]MAIN'!$552:$552</definedName>
    <definedName name="KREDIT1" localSheetId="12">'[3]MAIN'!$486:$504</definedName>
    <definedName name="KREDIT1" localSheetId="13">'[3]MAIN'!$486:$504</definedName>
    <definedName name="KREDIT1">'[1]MAIN'!$486:$504</definedName>
    <definedName name="KREDIT2" localSheetId="12">'[3]MAIN'!$533:$551</definedName>
    <definedName name="KREDIT2" localSheetId="13">'[3]MAIN'!$533:$551</definedName>
    <definedName name="KREDIT2">'[1]MAIN'!$533:$551</definedName>
    <definedName name="labor_costs" localSheetId="12">'[3]MAIN'!$F$187:$AL$187</definedName>
    <definedName name="labor_costs" localSheetId="13">'[3]MAIN'!$F$187:$AL$187</definedName>
    <definedName name="labor_costs">'[1]MAIN'!$F$187:$AL$187</definedName>
    <definedName name="Language" localSheetId="12">'[3]MAIN'!$F$1247</definedName>
    <definedName name="Language" localSheetId="13">'[3]MAIN'!$F$1247</definedName>
    <definedName name="Language">'[1]MAIN'!$F$1247</definedName>
    <definedName name="lastcolumn" localSheetId="12">'[3]MAIN'!$AJ:$AJ</definedName>
    <definedName name="lastcolumn" localSheetId="13">'[3]MAIN'!$AJ:$AJ</definedName>
    <definedName name="lastcolumn">'[1]MAIN'!$AJ:$AJ</definedName>
    <definedName name="LIS1" localSheetId="12">'[3]MAIN'!$325:$325</definedName>
    <definedName name="LIS1" localSheetId="13">'[3]MAIN'!$325:$325</definedName>
    <definedName name="LIS1">'[1]MAIN'!$325:$325</definedName>
    <definedName name="LISING1" localSheetId="12">'[3]MAIN'!$305:$324</definedName>
    <definedName name="LISING1" localSheetId="13">'[3]MAIN'!$305:$324</definedName>
    <definedName name="LISING1">'[1]MAIN'!$305:$324</definedName>
    <definedName name="MAXWC" localSheetId="12">'[3]MAIN'!$C$1340</definedName>
    <definedName name="MAXWC" localSheetId="13">'[3]MAIN'!$C$1340</definedName>
    <definedName name="MAXWC">'[1]MAIN'!$C$1340</definedName>
    <definedName name="Method" localSheetId="12">'[3]MAIN'!$F$29</definedName>
    <definedName name="Method" localSheetId="13">'[3]MAIN'!$F$29</definedName>
    <definedName name="Method">'[1]MAIN'!$F$29</definedName>
    <definedName name="MINCASH" localSheetId="12">'[3]MAIN'!$C$1338</definedName>
    <definedName name="MINCASH" localSheetId="13">'[3]MAIN'!$C$1338</definedName>
    <definedName name="MINCASH">'[1]MAIN'!$C$1338</definedName>
    <definedName name="minlabor_costs" localSheetId="12">'[3]MAIN'!$F$594:$AL$594</definedName>
    <definedName name="minlabor_costs" localSheetId="13">'[3]MAIN'!$F$594:$AL$594</definedName>
    <definedName name="minlabor_costs">'[1]MAIN'!$F$594:$AL$594</definedName>
    <definedName name="MINPROFIT" localSheetId="12">'[3]MAIN'!$C$1339</definedName>
    <definedName name="MINPROFIT" localSheetId="13">'[3]MAIN'!$C$1339</definedName>
    <definedName name="MINPROFIT">'[1]MAIN'!$C$1339</definedName>
    <definedName name="Money1" localSheetId="12">'[3]MAIN'!$F$20</definedName>
    <definedName name="Money1" localSheetId="13">'[3]MAIN'!$F$20</definedName>
    <definedName name="Money1">'[1]MAIN'!$F$20</definedName>
    <definedName name="Money11" localSheetId="12">'[3]MAIN'!$F$21</definedName>
    <definedName name="Money11" localSheetId="13">'[3]MAIN'!$F$21</definedName>
    <definedName name="Money11">'[1]MAIN'!$F$21</definedName>
    <definedName name="Money2" localSheetId="12">'[3]MAIN'!$F$24</definedName>
    <definedName name="Money2" localSheetId="13">'[3]MAIN'!$F$24</definedName>
    <definedName name="Money2">'[1]MAIN'!$F$24</definedName>
    <definedName name="Money21" localSheetId="12">'[3]MAIN'!$F$25</definedName>
    <definedName name="Money21" localSheetId="13">'[3]MAIN'!$F$25</definedName>
    <definedName name="Money21">'[1]MAIN'!$F$25</definedName>
    <definedName name="MoneyR" localSheetId="12">'[3]MAIN'!$F$1248</definedName>
    <definedName name="MoneyR" localSheetId="13">'[3]MAIN'!$F$1248</definedName>
    <definedName name="MoneyR">'[1]MAIN'!$F$1248</definedName>
    <definedName name="npi" localSheetId="12">'[3]MAIN'!$F$1245:$AK$1245</definedName>
    <definedName name="npi" localSheetId="13">'[3]MAIN'!$F$1245:$AK$1245</definedName>
    <definedName name="npi">'[1]MAIN'!$F$1245:$AK$1245</definedName>
    <definedName name="NPV1" localSheetId="12">'[3]MAIN'!$D$1004</definedName>
    <definedName name="NPV1" localSheetId="13">'[3]MAIN'!$D$1004</definedName>
    <definedName name="NPV1">'[1]MAIN'!$D$1004</definedName>
    <definedName name="NPVR" localSheetId="12">'[3]MAIN'!$D$1025</definedName>
    <definedName name="NPVR" localSheetId="13">'[3]MAIN'!$D$1025</definedName>
    <definedName name="NPVR">'[1]MAIN'!$D$1025</definedName>
    <definedName name="OTCST1" localSheetId="12">'[3]MAIN'!$200:$200</definedName>
    <definedName name="OTCST1" localSheetId="13">'[3]MAIN'!$200:$200</definedName>
    <definedName name="OTCST1">'[1]MAIN'!$200:$200</definedName>
    <definedName name="OTCST2" localSheetId="12">'[3]MAIN'!$204:$204</definedName>
    <definedName name="OTCST2" localSheetId="13">'[3]MAIN'!$204:$204</definedName>
    <definedName name="OTCST2">'[1]MAIN'!$204:$204</definedName>
    <definedName name="OTCST3" localSheetId="12">'[3]MAIN'!$229:$229</definedName>
    <definedName name="OTCST3" localSheetId="13">'[3]MAIN'!$229:$229</definedName>
    <definedName name="OTCST3">'[1]MAIN'!$229:$229</definedName>
    <definedName name="OTHER_COST2" localSheetId="12">'[3]MAIN'!$204:$204</definedName>
    <definedName name="OTHER_COST2" localSheetId="13">'[3]MAIN'!$204:$204</definedName>
    <definedName name="OTHER_COST2">'[1]MAIN'!$204:$204</definedName>
    <definedName name="OTHER_COST3" localSheetId="12">'[3]MAIN'!$228:$229</definedName>
    <definedName name="OTHER_COST3" localSheetId="13">'[3]MAIN'!$228:$229</definedName>
    <definedName name="OTHER_COST3">'[1]MAIN'!$228:$229</definedName>
    <definedName name="OTHERCOST1" localSheetId="12">'[3]MAIN'!$200:$200</definedName>
    <definedName name="OTHERCOST1" localSheetId="13">'[3]MAIN'!$200:$200</definedName>
    <definedName name="OTHERCOST1">'[1]MAIN'!$200:$200</definedName>
    <definedName name="PARAM1_1" localSheetId="12">#REF!</definedName>
    <definedName name="PARAM1_1" localSheetId="13">#REF!</definedName>
    <definedName name="PARAM1_1">#REF!</definedName>
    <definedName name="PARAM1_2" localSheetId="12">#REF!</definedName>
    <definedName name="PARAM1_2" localSheetId="13">#REF!</definedName>
    <definedName name="PARAM1_2">#REF!</definedName>
    <definedName name="PARAM2" localSheetId="12">#REF!</definedName>
    <definedName name="PARAM2" localSheetId="13">#REF!</definedName>
    <definedName name="PARAM2">#REF!</definedName>
    <definedName name="PARSENS1_1" localSheetId="12">'[3]MAIN'!$B$1344</definedName>
    <definedName name="PARSENS1_1" localSheetId="13">'[3]MAIN'!$B$1344</definedName>
    <definedName name="PARSENS1_1">'[1]MAIN'!$B$1344</definedName>
    <definedName name="PARSENS1_2" localSheetId="12">'[3]MAIN'!$C$1344</definedName>
    <definedName name="PARSENS1_2" localSheetId="13">'[3]MAIN'!$C$1344</definedName>
    <definedName name="PARSENS1_2">'[1]MAIN'!$C$1344</definedName>
    <definedName name="PARSENS2" localSheetId="12">'[3]MAIN'!$A$1355</definedName>
    <definedName name="PARSENS2" localSheetId="13">'[3]MAIN'!$A$1355</definedName>
    <definedName name="PARSENS2">'[1]MAIN'!$A$1355</definedName>
    <definedName name="pi" localSheetId="12">'[3]MAIN'!$F$16</definedName>
    <definedName name="pi" localSheetId="13">'[3]MAIN'!$F$16</definedName>
    <definedName name="pi">'[1]MAIN'!$F$16</definedName>
    <definedName name="PR11" localSheetId="12">'[3]MAIN'!$66:$66</definedName>
    <definedName name="PR11" localSheetId="13">'[3]MAIN'!$66:$66</definedName>
    <definedName name="PR11">'[1]MAIN'!$66:$66</definedName>
    <definedName name="PR12" localSheetId="12">'[3]MAIN'!$76:$76</definedName>
    <definedName name="PR12" localSheetId="13">'[3]MAIN'!$76:$76</definedName>
    <definedName name="PR12">'[1]MAIN'!$76:$76</definedName>
    <definedName name="PR13" localSheetId="12">'[3]MAIN'!$86:$86</definedName>
    <definedName name="PR13" localSheetId="13">'[3]MAIN'!$86:$86</definedName>
    <definedName name="PR13">'[1]MAIN'!$86:$86</definedName>
    <definedName name="PR14" localSheetId="12">'[3]MAIN'!$1194:$1194</definedName>
    <definedName name="PR14" localSheetId="13">'[3]MAIN'!$1194:$1194</definedName>
    <definedName name="PR14">'[1]MAIN'!$1194:$1194</definedName>
    <definedName name="PR21" localSheetId="12">'[3]MAIN'!$69:$69</definedName>
    <definedName name="PR21" localSheetId="13">'[3]MAIN'!$69:$69</definedName>
    <definedName name="PR21">'[1]MAIN'!$69:$69</definedName>
    <definedName name="PR22" localSheetId="12">'[3]MAIN'!$79:$79</definedName>
    <definedName name="PR22" localSheetId="13">'[3]MAIN'!$79:$79</definedName>
    <definedName name="PR22">'[1]MAIN'!$79:$79</definedName>
    <definedName name="PR23" localSheetId="12">'[3]MAIN'!$89:$89</definedName>
    <definedName name="PR23" localSheetId="13">'[3]MAIN'!$89:$89</definedName>
    <definedName name="PR23">'[1]MAIN'!$89:$89</definedName>
    <definedName name="PR24" localSheetId="12">'[3]MAIN'!$1196:$1196</definedName>
    <definedName name="PR24" localSheetId="13">'[3]MAIN'!$1196:$1196</definedName>
    <definedName name="PR24">'[1]MAIN'!$1196:$1196</definedName>
    <definedName name="PRINT_SENS" localSheetId="12">#REF!</definedName>
    <definedName name="PRINT_SENS" localSheetId="13">#REF!</definedName>
    <definedName name="PRINT_SENS">#REF!</definedName>
    <definedName name="PRO" localSheetId="12">'[3]MAIN'!#REF!</definedName>
    <definedName name="PRO" localSheetId="13">'[3]MAIN'!#REF!</definedName>
    <definedName name="PRO">'[1]MAIN'!#REF!</definedName>
    <definedName name="PROD1" localSheetId="12">'[3]MAIN'!$65:$66</definedName>
    <definedName name="PROD1" localSheetId="13">'[3]MAIN'!$65:$66</definedName>
    <definedName name="PROD1">'[1]MAIN'!$65:$66</definedName>
    <definedName name="PROD2" localSheetId="12">'[3]MAIN'!$68:$69</definedName>
    <definedName name="PROD2" localSheetId="13">'[3]MAIN'!$68:$69</definedName>
    <definedName name="PROD2">'[1]MAIN'!$68:$69</definedName>
    <definedName name="project" localSheetId="12">'[3]MAIN'!$A$13</definedName>
    <definedName name="project" localSheetId="13">'[3]MAIN'!$A$13</definedName>
    <definedName name="project">'[1]MAIN'!$A$13</definedName>
    <definedName name="RAZ1" localSheetId="12">#REF!</definedName>
    <definedName name="RAZ1" localSheetId="13">#REF!</definedName>
    <definedName name="RAZ1">#REF!</definedName>
    <definedName name="RAZ2" localSheetId="12">#REF!</definedName>
    <definedName name="RAZ2" localSheetId="13">#REF!</definedName>
    <definedName name="RAZ2">#REF!</definedName>
    <definedName name="RAZ3" localSheetId="12">#REF!</definedName>
    <definedName name="RAZ3" localSheetId="13">#REF!</definedName>
    <definedName name="RAZ3">#REF!</definedName>
    <definedName name="RAZMER1" localSheetId="12">#REF!</definedName>
    <definedName name="RAZMER1" localSheetId="13">#REF!</definedName>
    <definedName name="RAZMER1">#REF!</definedName>
    <definedName name="RAZMER2" localSheetId="12">#REF!</definedName>
    <definedName name="RAZMER2" localSheetId="13">#REF!</definedName>
    <definedName name="RAZMER2">#REF!</definedName>
    <definedName name="RAZMER3" localSheetId="12">#REF!</definedName>
    <definedName name="RAZMER3" localSheetId="13">#REF!</definedName>
    <definedName name="RAZMER3">#REF!</definedName>
    <definedName name="Rep_cur" localSheetId="12">'[3]MAIN'!$F$28</definedName>
    <definedName name="Rep_cur" localSheetId="13">'[3]MAIN'!$F$28</definedName>
    <definedName name="Rep_cur">'[1]MAIN'!$F$28</definedName>
    <definedName name="revenues" localSheetId="12">'[3]MAIN'!$F$90:$AL$90</definedName>
    <definedName name="revenues" localSheetId="13">'[3]MAIN'!$F$90:$AL$90</definedName>
    <definedName name="revenues">'[1]MAIN'!$F$90:$AL$90</definedName>
    <definedName name="SAL1" localSheetId="12">'[3]MAIN'!$151:$151</definedName>
    <definedName name="SAL1" localSheetId="13">'[3]MAIN'!$151:$151</definedName>
    <definedName name="SAL1">'[1]MAIN'!$151:$151</definedName>
    <definedName name="SAL2" localSheetId="12">'[3]MAIN'!$161:$161</definedName>
    <definedName name="SAL2" localSheetId="13">'[3]MAIN'!$161:$161</definedName>
    <definedName name="SAL2">'[1]MAIN'!$161:$161</definedName>
    <definedName name="SAL3" localSheetId="12">'[3]MAIN'!$171:$171</definedName>
    <definedName name="SAL3" localSheetId="13">'[3]MAIN'!$171:$171</definedName>
    <definedName name="SAL3">'[1]MAIN'!$171:$171</definedName>
    <definedName name="SAL4" localSheetId="12">'[3]MAIN'!$181:$181</definedName>
    <definedName name="SAL4" localSheetId="13">'[3]MAIN'!$181:$181</definedName>
    <definedName name="SAL4">'[1]MAIN'!$181:$181</definedName>
    <definedName name="SALAR1" localSheetId="12">'[3]MAIN'!$146:$150</definedName>
    <definedName name="SALAR1" localSheetId="13">'[3]MAIN'!$146:$150</definedName>
    <definedName name="SALAR1">'[1]MAIN'!$146:$150</definedName>
    <definedName name="SALAR2" localSheetId="12">'[3]MAIN'!$156:$160</definedName>
    <definedName name="SALAR2" localSheetId="13">'[3]MAIN'!$156:$160</definedName>
    <definedName name="SALAR2">'[1]MAIN'!$156:$160</definedName>
    <definedName name="SALAR3" localSheetId="12">'[3]MAIN'!$166:$170</definedName>
    <definedName name="SALAR3" localSheetId="13">'[3]MAIN'!$166:$170</definedName>
    <definedName name="SALAR3">'[1]MAIN'!$166:$170</definedName>
    <definedName name="SALAR4" localSheetId="12">'[3]MAIN'!$176:$180</definedName>
    <definedName name="SALAR4" localSheetId="13">'[3]MAIN'!$176:$180</definedName>
    <definedName name="SALAR4">'[1]MAIN'!$176:$180</definedName>
    <definedName name="SENSTAB1" localSheetId="12">'[3]MAIN'!$A$1344:$C$1351</definedName>
    <definedName name="SENSTAB1" localSheetId="13">'[3]MAIN'!$A$1344:$C$1351</definedName>
    <definedName name="SENSTAB1">'[1]MAIN'!$A$1344:$C$1351</definedName>
    <definedName name="SENSTAB2" localSheetId="12">'[3]MAIN'!$A$1355:$H$1360</definedName>
    <definedName name="SENSTAB2" localSheetId="13">'[3]MAIN'!$A$1355:$H$1360</definedName>
    <definedName name="SENSTAB2">'[1]MAIN'!$A$1355:$H$1360</definedName>
    <definedName name="social" localSheetId="12">'[3]MAIN'!$F$627:$AJ$627</definedName>
    <definedName name="social" localSheetId="13">'[3]MAIN'!$F$627:$AJ$627</definedName>
    <definedName name="social">'[1]MAIN'!$F$627:$AJ$627</definedName>
    <definedName name="SPAYB" localSheetId="12">'[3]MAIN'!$D$1000</definedName>
    <definedName name="SPAYB" localSheetId="13">'[3]MAIN'!$D$1000</definedName>
    <definedName name="SPAYB">'[1]MAIN'!$D$1000</definedName>
    <definedName name="SUMMBLOCK" localSheetId="12">'[3]MAIN'!$A$1211:$AL$1241</definedName>
    <definedName name="SUMMBLOCK" localSheetId="13">'[3]MAIN'!$A$1211:$AL$1241</definedName>
    <definedName name="SUMMBLOCK">'[1]MAIN'!$A$1211:$AL$1241</definedName>
    <definedName name="tab0" localSheetId="12">'[3]MAIN'!$A$13:$F$30</definedName>
    <definedName name="tab0" localSheetId="13">'[3]MAIN'!$A$13:$F$30</definedName>
    <definedName name="tab0">'[1]MAIN'!$A$13:$F$30</definedName>
    <definedName name="tab1" localSheetId="12">'[3]MAIN'!$A$33:$AL$60</definedName>
    <definedName name="tab1" localSheetId="13">'[3]MAIN'!$A$33:$AL$60</definedName>
    <definedName name="tab1">'[1]MAIN'!$A$33:$AL$60</definedName>
    <definedName name="tab10" localSheetId="12">'[3]MAIN'!$A$241:$AL$299</definedName>
    <definedName name="tab10" localSheetId="13">'[3]MAIN'!$A$241:$AL$299</definedName>
    <definedName name="tab10">'[1]MAIN'!$A$241:$AL$299</definedName>
    <definedName name="tab11" localSheetId="12">'[3]MAIN'!$A$301:$AL$337</definedName>
    <definedName name="tab11" localSheetId="13">'[3]MAIN'!$A$301:$AL$337</definedName>
    <definedName name="tab11">'[1]MAIN'!$A$301:$AL$337</definedName>
    <definedName name="tab12" localSheetId="12">'[3]MAIN'!$A$339:$AL$401</definedName>
    <definedName name="tab12" localSheetId="13">'[3]MAIN'!$A$339:$AL$401</definedName>
    <definedName name="tab12">'[1]MAIN'!$A$339:$AL$401</definedName>
    <definedName name="tab13" localSheetId="12">'[3]MAIN'!$A$403:$AL$437</definedName>
    <definedName name="tab13" localSheetId="13">'[3]MAIN'!$A$403:$AL$437</definedName>
    <definedName name="tab13">'[1]MAIN'!$A$403:$AL$437</definedName>
    <definedName name="tab14" localSheetId="12">'[3]MAIN'!$A$439:$AL$481</definedName>
    <definedName name="tab14" localSheetId="13">'[3]MAIN'!$A$439:$AL$481</definedName>
    <definedName name="tab14">'[1]MAIN'!$A$439:$AL$481</definedName>
    <definedName name="tab15" localSheetId="12">'[3]MAIN'!$A$483:$AL$528</definedName>
    <definedName name="tab15" localSheetId="13">'[3]MAIN'!$A$483:$AL$528</definedName>
    <definedName name="tab15">'[1]MAIN'!$A$483:$AL$528</definedName>
    <definedName name="tab16" localSheetId="12">'[3]MAIN'!$A$530:$AL$556</definedName>
    <definedName name="tab16" localSheetId="13">'[3]MAIN'!$A$530:$AL$556</definedName>
    <definedName name="tab16">'[1]MAIN'!$A$530:$AL$556</definedName>
    <definedName name="tab17" localSheetId="12">'[3]MAIN'!$A$558:$AL$588</definedName>
    <definedName name="tab17" localSheetId="13">'[3]MAIN'!$A$558:$AL$588</definedName>
    <definedName name="tab17">'[1]MAIN'!$A$558:$AL$588</definedName>
    <definedName name="tab18" localSheetId="12">'[3]MAIN'!$A$590:$AL$701</definedName>
    <definedName name="tab18" localSheetId="13">'[3]MAIN'!$A$590:$AL$701</definedName>
    <definedName name="tab18">'[1]MAIN'!$A$590:$AL$701</definedName>
    <definedName name="tab19" localSheetId="12">'[3]MAIN'!$A$703:$AL$727</definedName>
    <definedName name="tab19" localSheetId="13">'[3]MAIN'!$A$703:$AL$727</definedName>
    <definedName name="tab19">'[1]MAIN'!$A$703:$AL$727</definedName>
    <definedName name="tab2" localSheetId="12">'[3]MAIN'!$A$62:$AL$70</definedName>
    <definedName name="tab2" localSheetId="13">'[3]MAIN'!$A$62:$AL$70</definedName>
    <definedName name="tab2">'[1]MAIN'!$A$62:$AL$70</definedName>
    <definedName name="tab20" localSheetId="12">'[3]MAIN'!$A$729:$AL$774</definedName>
    <definedName name="tab20" localSheetId="13">'[3]MAIN'!$A$729:$AL$774</definedName>
    <definedName name="tab20">'[1]MAIN'!$A$729:$AL$774</definedName>
    <definedName name="tab21" localSheetId="12">'[3]MAIN'!$A$776:$AL$807</definedName>
    <definedName name="tab21" localSheetId="13">'[3]MAIN'!$A$776:$AL$807</definedName>
    <definedName name="tab21">'[1]MAIN'!$A$776:$AL$807</definedName>
    <definedName name="tab22" localSheetId="12">'[3]MAIN'!$A$809:$AL$822</definedName>
    <definedName name="tab22" localSheetId="13">'[3]MAIN'!$A$809:$AL$822</definedName>
    <definedName name="tab22">'[1]MAIN'!$A$809:$AL$822</definedName>
    <definedName name="tab23" localSheetId="12">'[3]MAIN'!$A$824:$AL$847</definedName>
    <definedName name="tab23" localSheetId="13">'[3]MAIN'!$A$824:$AL$847</definedName>
    <definedName name="tab23">'[1]MAIN'!$A$824:$AL$847</definedName>
    <definedName name="tab24" localSheetId="12">'[3]MAIN'!$A$849:$AL$878</definedName>
    <definedName name="tab24" localSheetId="13">'[3]MAIN'!$A$849:$AL$878</definedName>
    <definedName name="tab24">'[1]MAIN'!$A$849:$AL$878</definedName>
    <definedName name="tab25" localSheetId="12">'[3]MAIN'!$A$880:$AK$929</definedName>
    <definedName name="tab25" localSheetId="13">'[3]MAIN'!$A$880:$AK$929</definedName>
    <definedName name="tab25">'[1]MAIN'!$A$880:$AK$929</definedName>
    <definedName name="tab26" localSheetId="12">'[3]MAIN'!$A$932:$AK$956</definedName>
    <definedName name="tab26" localSheetId="13">'[3]MAIN'!$A$932:$AK$956</definedName>
    <definedName name="tab26">'[1]MAIN'!$A$932:$AK$956</definedName>
    <definedName name="tab27" localSheetId="12">'[3]MAIN'!$A$958:$AL$1027</definedName>
    <definedName name="tab27" localSheetId="13">'[3]MAIN'!$A$958:$AL$1027</definedName>
    <definedName name="tab27">'[1]MAIN'!$A$958:$AL$1027</definedName>
    <definedName name="tab28" localSheetId="12">'[3]MAIN'!$A$1029:$AL$1088</definedName>
    <definedName name="tab28" localSheetId="13">'[3]MAIN'!$A$1029:$AL$1088</definedName>
    <definedName name="tab28">'[1]MAIN'!$A$1029:$AL$1088</definedName>
    <definedName name="tab29" localSheetId="12">'[3]MAIN'!$A$1090:$AL$1139</definedName>
    <definedName name="tab29" localSheetId="13">'[3]MAIN'!$A$1090:$AL$1139</definedName>
    <definedName name="tab29">'[1]MAIN'!$A$1090:$AL$1139</definedName>
    <definedName name="tab3" localSheetId="12">'[3]MAIN'!$A$72:$AL$80</definedName>
    <definedName name="tab3" localSheetId="13">'[3]MAIN'!$A$72:$AL$80</definedName>
    <definedName name="tab3">'[1]MAIN'!$A$72:$AL$80</definedName>
    <definedName name="tab30" localSheetId="12">'[3]MAIN'!$A$1141:$AL$1184</definedName>
    <definedName name="tab30" localSheetId="13">'[3]MAIN'!$A$1141:$AL$1184</definedName>
    <definedName name="tab30">'[1]MAIN'!$A$1141:$AL$1184</definedName>
    <definedName name="tab31" localSheetId="12">'[3]MAIN'!$A$1186:$AK$1206</definedName>
    <definedName name="tab31" localSheetId="13">'[3]MAIN'!$A$1186:$AK$1206</definedName>
    <definedName name="tab31">'[1]MAIN'!$A$1186:$AK$1206</definedName>
    <definedName name="tab4" localSheetId="12">'[3]MAIN'!$A$82:$AL$100</definedName>
    <definedName name="tab4" localSheetId="13">'[3]MAIN'!$A$82:$AL$100</definedName>
    <definedName name="tab4">'[1]MAIN'!$A$82:$AL$100</definedName>
    <definedName name="tab5" localSheetId="12">'[3]MAIN'!$A$102:$AL$110</definedName>
    <definedName name="tab5" localSheetId="13">'[3]MAIN'!$A$102:$AL$110</definedName>
    <definedName name="tab5">'[1]MAIN'!$A$102:$AL$110</definedName>
    <definedName name="tab6" localSheetId="12">'[3]MAIN'!$A$112:$AL$120</definedName>
    <definedName name="tab6" localSheetId="13">'[3]MAIN'!$A$112:$AL$120</definedName>
    <definedName name="tab6">'[1]MAIN'!$A$112:$AL$120</definedName>
    <definedName name="tab7" localSheetId="12">'[3]MAIN'!$A$122:$AL$140</definedName>
    <definedName name="tab7" localSheetId="13">'[3]MAIN'!$A$122:$AL$140</definedName>
    <definedName name="tab7">'[1]MAIN'!$A$122:$AL$140</definedName>
    <definedName name="tab8" localSheetId="12">'[3]MAIN'!$A$142:$AL$190</definedName>
    <definedName name="tab8" localSheetId="13">'[3]MAIN'!$A$142:$AL$190</definedName>
    <definedName name="tab8">'[1]MAIN'!$A$142:$AL$190</definedName>
    <definedName name="tab9" localSheetId="12">'[3]MAIN'!$A$192:$AL$239</definedName>
    <definedName name="tab9" localSheetId="13">'[3]MAIN'!$A$192:$AL$239</definedName>
    <definedName name="tab9">'[1]MAIN'!$A$192:$AL$239</definedName>
    <definedName name="TABLE" localSheetId="7">'Прил. 5'!#REF!</definedName>
    <definedName name="TABLE" localSheetId="5">'Прил.3'!#REF!</definedName>
    <definedName name="TABLE" localSheetId="6">'Прил.4'!#REF!</definedName>
    <definedName name="TABLE" localSheetId="10">'Прил.6'!#REF!</definedName>
    <definedName name="TABLE" localSheetId="11">'Прил.7'!#REF!</definedName>
    <definedName name="TABLE_2" localSheetId="7">'Прил. 5'!#REF!</definedName>
    <definedName name="TABLE_2" localSheetId="5">'Прил.3'!#REF!</definedName>
    <definedName name="TABLE_2" localSheetId="6">'Прил.4'!#REF!</definedName>
    <definedName name="TABLE_2" localSheetId="10">'Прил.6'!#REF!</definedName>
    <definedName name="TABLE_2" localSheetId="11">'Прил.7'!#REF!</definedName>
    <definedName name="TAXE1" localSheetId="12">'[3]MAIN'!$641:$646</definedName>
    <definedName name="TAXE1" localSheetId="13">'[3]MAIN'!$641:$646</definedName>
    <definedName name="TAXE1">'[1]MAIN'!$641:$646</definedName>
    <definedName name="TAXE2" localSheetId="12">'[3]MAIN'!$674:$679</definedName>
    <definedName name="TAXE2" localSheetId="13">'[3]MAIN'!$674:$679</definedName>
    <definedName name="TAXE2">'[1]MAIN'!$674:$679</definedName>
    <definedName name="TOTWC" localSheetId="12">'[3]MAIN'!$C$1341</definedName>
    <definedName name="TOTWC" localSheetId="13">'[3]MAIN'!$C$1341</definedName>
    <definedName name="TOTWC">'[1]MAIN'!$C$1341</definedName>
    <definedName name="TXS1" localSheetId="12">'[3]MAIN'!$647:$647</definedName>
    <definedName name="TXS1" localSheetId="13">'[3]MAIN'!$647:$647</definedName>
    <definedName name="TXS1">'[1]MAIN'!$647:$647</definedName>
    <definedName name="TXS11" localSheetId="12">'[3]MAIN'!$1105:$1105</definedName>
    <definedName name="TXS11" localSheetId="13">'[3]MAIN'!$1105:$1105</definedName>
    <definedName name="TXS11">'[1]MAIN'!$1105:$1105</definedName>
    <definedName name="TXS2" localSheetId="12">'[3]MAIN'!$680:$680</definedName>
    <definedName name="TXS2" localSheetId="13">'[3]MAIN'!$680:$680</definedName>
    <definedName name="TXS2">'[1]MAIN'!$680:$680</definedName>
    <definedName name="TXS21" localSheetId="12">'[3]MAIN'!$1111:$1111</definedName>
    <definedName name="TXS21" localSheetId="13">'[3]MAIN'!$1111:$1111</definedName>
    <definedName name="TXS21">'[1]MAIN'!$1111:$1111</definedName>
    <definedName name="VAT" localSheetId="12">'[3]MAIN'!$F$597</definedName>
    <definedName name="VAT" localSheetId="13">'[3]MAIN'!$F$597</definedName>
    <definedName name="VAT">'[1]MAIN'!$F$597</definedName>
    <definedName name="VC1" localSheetId="12">'[3]MAIN'!$F$1249:$AL$1249</definedName>
    <definedName name="VC1" localSheetId="13">'[3]MAIN'!$F$1249:$AL$1249</definedName>
    <definedName name="VC1">'[1]MAIN'!$F$1249:$AL$1249</definedName>
    <definedName name="VC2" localSheetId="12">'[3]MAIN'!$F$1250:$AL$1250</definedName>
    <definedName name="VC2" localSheetId="13">'[3]MAIN'!$F$1250:$AL$1250</definedName>
    <definedName name="VC2">'[1]MAIN'!$F$1250:$AL$1250</definedName>
    <definedName name="_xlnm.Print_Titles" localSheetId="7">'Прил. 5'!$10:$10</definedName>
    <definedName name="_xlnm.Print_Titles" localSheetId="5">'Прил.3'!$15:$16</definedName>
    <definedName name="_xlnm.Print_Titles" localSheetId="6">'Прил.4'!$6:$6</definedName>
    <definedName name="_xlnm.Print_Titles" localSheetId="12">'Прил.8'!$A:$A,'Прил.8'!$8:$10</definedName>
    <definedName name="_xlnm.Print_Titles" localSheetId="13">'Прил.9'!$A:$A,'Прил.9'!$15:$17</definedName>
    <definedName name="_xlnm.Print_Area" localSheetId="9">'НВВ факт расшифр '!$A$1:$H$36</definedName>
    <definedName name="_xlnm.Print_Area" localSheetId="0">'Общ'!$A$1:$I$29</definedName>
    <definedName name="_xlnm.Print_Area" localSheetId="4">'прил 5 станд '!$A$1:$CB$39</definedName>
    <definedName name="_xlnm.Print_Area" localSheetId="7">'Прил. 5'!$A$1:$BN$38</definedName>
    <definedName name="_xlnm.Print_Area" localSheetId="5">'Прил.3'!$A$1:$CB$31</definedName>
    <definedName name="_xlnm.Print_Area" localSheetId="6">'Прил.4'!$A$2:$CX$116</definedName>
    <definedName name="_xlnm.Print_Area" localSheetId="10">'Прил.6'!$A$1:$CX$15</definedName>
    <definedName name="_xlnm.Print_Area" localSheetId="11">'Прил.7'!$A$1:$CX$23</definedName>
    <definedName name="_xlnm.Print_Area" localSheetId="12">'Прил.8'!$A$1:$J$28</definedName>
    <definedName name="_xlnm.Print_Area" localSheetId="13">'Прил.9'!$A$5:$G$34</definedName>
    <definedName name="_xlnm.Print_Area" localSheetId="8">'Ставки факт'!$A$1:$N$15</definedName>
    <definedName name="Проц1" localSheetId="12">'[3]MAIN'!$F$186</definedName>
    <definedName name="Проц1" localSheetId="13">'[3]MAIN'!$F$186</definedName>
    <definedName name="Проц1">'[1]MAIN'!$F$186</definedName>
    <definedName name="ПроцИзПр1" localSheetId="12">'[3]MAIN'!$F$188</definedName>
    <definedName name="ПроцИзПр1" localSheetId="13">'[3]MAIN'!$F$188</definedName>
    <definedName name="ПроцИзПр1">'[1]MAIN'!$F$188</definedName>
    <definedName name="СтНПр1" localSheetId="12">'[3]MAIN'!$F$180</definedName>
    <definedName name="СтНПр1" localSheetId="13">'[3]MAIN'!$F$180</definedName>
    <definedName name="СтНПр1">'[1]MAIN'!$F$180</definedName>
    <definedName name="ЧП1" localSheetId="12">'[3]MAIN'!$F$396</definedName>
    <definedName name="ЧП1" localSheetId="13">'[3]MAIN'!$F$396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<sst xmlns="http://schemas.openxmlformats.org/spreadsheetml/2006/main" count="570" uniqueCount="348">
  <si>
    <t>Приложение № 3</t>
  </si>
  <si>
    <t>СТАНДАРТИЗИРОВАННЫЕ ТАРИФНЫЕ СТАВКИ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</si>
  <si>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</si>
  <si>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</si>
  <si>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</si>
  <si>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</si>
  <si>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</si>
  <si>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</si>
  <si>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</si>
  <si>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</si>
  <si>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</si>
  <si>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</si>
  <si>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</si>
  <si>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</si>
  <si>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</si>
  <si>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</si>
  <si>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</si>
  <si>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</si>
  <si>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</si>
  <si>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</si>
  <si>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</si>
  <si>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</si>
  <si>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</si>
  <si>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</si>
  <si>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</si>
  <si>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</si>
  <si>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</si>
  <si>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</si>
  <si>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</si>
  <si>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</si>
  <si>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</si>
  <si>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</si>
  <si>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</si>
  <si>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</si>
  <si>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</si>
  <si>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</si>
  <si>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</si>
  <si>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</si>
  <si>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</si>
  <si>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</si>
  <si>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</si>
  <si>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</si>
  <si>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</si>
  <si>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</si>
  <si>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</si>
  <si>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</si>
  <si>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</si>
  <si>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</si>
  <si>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</si>
  <si>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</si>
  <si>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</si>
  <si>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</si>
  <si>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</si>
  <si>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</si>
  <si>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</si>
  <si>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</si>
  <si>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</si>
  <si>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</si>
  <si>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</si>
  <si>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</si>
  <si>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</si>
  <si>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</si>
  <si>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</si>
  <si>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</si>
  <si>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</si>
  <si>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</si>
  <si>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</si>
  <si>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</si>
  <si>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</si>
  <si>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</si>
  <si>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</si>
  <si>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</si>
  <si>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</si>
  <si>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</si>
  <si>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</si>
  <si>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</si>
  <si>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</si>
  <si>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</si>
  <si>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</si>
  <si>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</si>
  <si>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</si>
  <si>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</si>
  <si>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</si>
  <si>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</si>
  <si>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</si>
  <si>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</si>
  <si>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</si>
  <si>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</si>
  <si>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</si>
  <si>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35 кВ</t>
  </si>
  <si>
    <t>Строительство воздушных линий электропередачи:</t>
  </si>
  <si>
    <t>Приложение № 8</t>
  </si>
  <si>
    <t>Приложение № 9</t>
  </si>
  <si>
    <t>1х25</t>
  </si>
  <si>
    <t>х</t>
  </si>
  <si>
    <t>Строительство киосковых трансформаторных подстанций (тупикового типа) с одним трансформатором, руб./кВт</t>
  </si>
  <si>
    <t>Строительство киосковых трансформаторных подстанций (тупикового типа) с двумя трансформаторами, руб./кВт</t>
  </si>
  <si>
    <t>ПРОГНОЗНЫЕ СВЕДЕНИЯ</t>
  </si>
  <si>
    <t>о расходах за технологическое присоединение</t>
  </si>
  <si>
    <t xml:space="preserve">                    (наименование сетевой организации)</t>
  </si>
  <si>
    <t>к стандартам раскрытия информации субъектами оптового и розничных рынков электрической энергии</t>
  </si>
  <si>
    <t xml:space="preserve">для расчета платы за технологическое присоединение
к территориальным распределительным сетям </t>
  </si>
  <si>
    <t>Ставка платы на 0,4 /6-10 кВ</t>
  </si>
  <si>
    <t>Строительство столбовой трансформаторной подстанции с одним трансформатором, руб./кВт</t>
  </si>
  <si>
    <t>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i-м уровне напряжения</t>
  </si>
  <si>
    <t>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</si>
  <si>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</si>
  <si>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t>Стандартизированная тарифная ставка на покрытие расходов сетевой организации на строительство подстанций уровнем напряжения 35 кВ и выше (ПС)</t>
  </si>
  <si>
    <t>&lt;*&gt; Ставки платы С2,i, C3,i, C4,i, C5,i, C6,i   и C7,i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</si>
  <si>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r>
      <t>С</t>
    </r>
    <r>
      <rPr>
        <sz val="8"/>
        <rFont val="Times New Roman"/>
        <family val="1"/>
      </rPr>
      <t>5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</si>
  <si>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r>
      <t>С</t>
    </r>
    <r>
      <rPr>
        <sz val="8"/>
        <rFont val="Times New Roman"/>
        <family val="1"/>
      </rPr>
      <t>6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</si>
  <si>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r>
      <t>С</t>
    </r>
    <r>
      <rPr>
        <sz val="8"/>
        <rFont val="Times New Roman"/>
        <family val="1"/>
      </rPr>
      <t>7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</si>
  <si>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t>рублей/шт</t>
  </si>
  <si>
    <t>1х16</t>
  </si>
  <si>
    <t>осуществляемые при технологическом присоединении для территорий, не относящихся к территориям городских населенных пунктов</t>
  </si>
  <si>
    <t xml:space="preserve">строительство воздушных линий по существующим опорам напряжением 0,4кВ </t>
  </si>
  <si>
    <t>6-10 кВ</t>
  </si>
  <si>
    <t>1х40</t>
  </si>
  <si>
    <t>1х63</t>
  </si>
  <si>
    <t>1х100</t>
  </si>
  <si>
    <t>1х160</t>
  </si>
  <si>
    <t>1х250</t>
  </si>
  <si>
    <t>1х630</t>
  </si>
  <si>
    <t>1х1000</t>
  </si>
  <si>
    <t xml:space="preserve">  (наименование сетевой организации)</t>
  </si>
  <si>
    <t xml:space="preserve">Прокладка двух КЛ методом ГНБ, руб./км      </t>
  </si>
  <si>
    <t>ВБбШВ-1 4x50</t>
  </si>
  <si>
    <t>ВБбШВ-1 4x70</t>
  </si>
  <si>
    <t>ВБбШВ-1 4x95</t>
  </si>
  <si>
    <t>ВБбШВ-1 4x120</t>
  </si>
  <si>
    <t>ВБбШВ-1 4x150</t>
  </si>
  <si>
    <t>ВБбШВ-1 4x185</t>
  </si>
  <si>
    <t>ВБбШВ-1 4x240</t>
  </si>
  <si>
    <t>АСБ-10 3x50</t>
  </si>
  <si>
    <t>АСБ-10 3x70</t>
  </si>
  <si>
    <t>АСБ-10 3x95</t>
  </si>
  <si>
    <t>АСБ-10 3x120</t>
  </si>
  <si>
    <t>АСБ-10 3x150</t>
  </si>
  <si>
    <t>АСБ-10 3x185</t>
  </si>
  <si>
    <t>АСБ-10 3x240</t>
  </si>
  <si>
    <t>Строительство блочных трансформаторных подстанций типа «Сендвич» с двумя трансформаторами, руб./кВт</t>
  </si>
  <si>
    <t>строительство реклоузеров</t>
  </si>
  <si>
    <t>строительство распределительных пунктов</t>
  </si>
  <si>
    <t>1х1600</t>
  </si>
  <si>
    <t>1х400</t>
  </si>
  <si>
    <t>2х16</t>
  </si>
  <si>
    <t>2х25</t>
  </si>
  <si>
    <t>2х40</t>
  </si>
  <si>
    <t>2х63</t>
  </si>
  <si>
    <t>2х100</t>
  </si>
  <si>
    <t>2х160</t>
  </si>
  <si>
    <t>2х250</t>
  </si>
  <si>
    <t>2х630</t>
  </si>
  <si>
    <t>2х1000</t>
  </si>
  <si>
    <t>2х1600</t>
  </si>
  <si>
    <t xml:space="preserve">строительство воздушных линий  напряжением 0,4кВ </t>
  </si>
  <si>
    <t xml:space="preserve">строительство воздушных линий  напряжением 6/10 кВ </t>
  </si>
  <si>
    <t>** - юридические лица и индивидуальные предприниматели, у которых по договору предусмотрена беспроцентная рассрочка платежа за технологическое присоединение
в размере 95% платы за технологическое присоединение до 3 лет со дня подписания сторонами акта об осуществлении технологического присоединения.</t>
  </si>
  <si>
    <t>* - заявители, оплачивающие технологическое присоединение своих энергопринимающих устройств в размере не более 550 рублей.</t>
  </si>
  <si>
    <t>В С Е Г О без учета временного ТП</t>
  </si>
  <si>
    <t>6. Объекты генерации</t>
  </si>
  <si>
    <t>в т.ч. по индивидуальному проекту</t>
  </si>
  <si>
    <t>5. Не менее 8 900 кВт</t>
  </si>
  <si>
    <t>4. Не менее 670 кВт и менее 8 900 кВт</t>
  </si>
  <si>
    <t>3. Свыше 150 кВт и менее 670 кВт</t>
  </si>
  <si>
    <t>в т.ч. льготная категория**</t>
  </si>
  <si>
    <t>2. Свыше 15 и до 150 кВт включительно</t>
  </si>
  <si>
    <t>в т.ч. льготная категория*</t>
  </si>
  <si>
    <t>1. До 15 кВт включительно, всего</t>
  </si>
  <si>
    <t>не менее 35 кВ</t>
  </si>
  <si>
    <t>1-20 кВ</t>
  </si>
  <si>
    <t>Стоимость договоров,
тыс. руб. (без НДС)</t>
  </si>
  <si>
    <t>Максимальная мощность,
кВт</t>
  </si>
  <si>
    <t>Количество договоров,
шт</t>
  </si>
  <si>
    <t>Наименование филиала
и категорий заявителей</t>
  </si>
  <si>
    <t>*** - без учета переходящих заявок</t>
  </si>
  <si>
    <t>** - юридические лица и индивидуальные предприниматели, у которых по договору предусмотрена беспроцентная рассрочка платежа за технологическое присоединение в размере 95% платы за технологическое присоединение до 3 лет со дня подписания сторонами акта об осуществлении технологического присоединения.</t>
  </si>
  <si>
    <t>Количество заявок,
шт</t>
  </si>
  <si>
    <t>Ставки для расчета платы по каждому мероприятию (рублей/кВт) (без учета НДС)</t>
  </si>
  <si>
    <t xml:space="preserve">1. Полное наименование:  Общество с ограниченной ответсвенностью  "Каскад-Энергосеть" </t>
  </si>
  <si>
    <t>2. Сокращенное наименование:  ООО "Каскад-Энергосеть"</t>
  </si>
  <si>
    <t>3. Место нахождения: г. Москва, проспект Севастопольский, д.23</t>
  </si>
  <si>
    <t>4. Адрес юридического лица:  г.Калуга, ул.Московская, д. 302, оф.22А</t>
  </si>
  <si>
    <t>5. ИНН:  4028033476</t>
  </si>
  <si>
    <t>6. КПП:  402801001</t>
  </si>
  <si>
    <t>7. Ф.И.О. руководителя:  Чесноков Александр Геннадьевич</t>
  </si>
  <si>
    <t>8. Адрес электронной почты:  u.kikot@kenergo.ru</t>
  </si>
  <si>
    <t xml:space="preserve">ООО "Каскад-Энергосеть" 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</si>
  <si>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 электроэнергетики</t>
  </si>
  <si>
    <t>ИНФОРМАЦИЯ
о поданных заявках на технологическое присоединение за 8 месяцев 2020 г.</t>
  </si>
  <si>
    <t>ИНФОРМАЦИЯ
об осуществлении технологического присоединения по договорам,
заключенным за 8 месяцев 2020 г.</t>
  </si>
  <si>
    <t>Заключенные договоры технологического присоединения в период 01.01.20209 - 31.08.2020</t>
  </si>
  <si>
    <t>Фактические данные за 2019 год</t>
  </si>
  <si>
    <t>Принятые заявки на технологическое присоединение в период 01.01.2020 - 31.08.2020***</t>
  </si>
  <si>
    <t>Приложение № 2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</si>
  <si>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</si>
  <si>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</si>
  <si>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</si>
  <si>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</si>
  <si>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</si>
  <si>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</si>
  <si>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</si>
  <si>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</si>
  <si>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</si>
  <si>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Объем мощности,</t>
  </si>
  <si>
    <t>на строительство</t>
  </si>
  <si>
    <t>введенной в</t>
  </si>
  <si>
    <t>подстанций за 3</t>
  </si>
  <si>
    <t>основные фонды</t>
  </si>
  <si>
    <t>предыдущих года</t>
  </si>
  <si>
    <t>за 3 предыдущих</t>
  </si>
  <si>
    <t>года (кВт)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</si>
  <si>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</si>
  <si>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</si>
  <si>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</si>
  <si>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</si>
  <si>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</si>
  <si>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</si>
  <si>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Строительство центров питания и подстан-</t>
  </si>
  <si>
    <t>ций уровнем напряжения 35 кВ и выше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</si>
  <si>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</si>
  <si>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</si>
  <si>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</si>
  <si>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</si>
  <si>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</si>
  <si>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</si>
  <si>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</si>
  <si>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</si>
  <si>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</si>
  <si>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</si>
  <si>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</si>
  <si>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</si>
  <si>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</si>
  <si>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</si>
  <si>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</si>
  <si>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</si>
  <si>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</si>
  <si>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</si>
  <si>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</si>
  <si>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</si>
  <si>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</si>
  <si>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</si>
  <si>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</si>
  <si>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</si>
  <si>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</si>
  <si>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</si>
  <si>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</si>
  <si>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</si>
  <si>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</si>
  <si>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1—20 кВ</t>
  </si>
  <si>
    <t xml:space="preserve">Строительство воздушных линий </t>
  </si>
  <si>
    <t>(в ред. от 7 марта 2020 г.)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</si>
  <si>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</si>
  <si>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</si>
  <si>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</si>
  <si>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</si>
  <si>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</si>
  <si>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</si>
  <si>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</si>
  <si>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</si>
  <si>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</si>
  <si>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1—20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</si>
  <si>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</si>
  <si>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</si>
  <si>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</si>
  <si>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</si>
  <si>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</si>
  <si>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</si>
  <si>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</si>
  <si>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</si>
  <si>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</si>
  <si>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От 670 кВт — всего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</si>
  <si>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</si>
  <si>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</si>
  <si>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</si>
  <si>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Количество заявок</t>
  </si>
  <si>
    <t>(штук)</t>
  </si>
  <si>
    <t xml:space="preserve">Генеральный директор             _____________________                А.Г. Чесноков </t>
  </si>
  <si>
    <t>м.п.</t>
  </si>
  <si>
    <t>№п/п</t>
  </si>
  <si>
    <r>
      <t>Информация для расчета стандартизированной тарифной ставки С</t>
    </r>
    <r>
      <rPr>
        <b/>
        <sz val="9"/>
        <color indexed="8"/>
        <rFont val="Times New Roman"/>
        <family val="1"/>
      </rPr>
      <t>1 (общее количество договоров ТП)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</si>
  <si>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</si>
  <si>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</si>
  <si>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</si>
  <si>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2019 г.</t>
  </si>
  <si>
    <t xml:space="preserve">факт </t>
  </si>
  <si>
    <t>факт</t>
  </si>
  <si>
    <t>Подготовка и выдача сетевой организацией технических условий Заявителю</t>
  </si>
  <si>
    <t xml:space="preserve">Проверка сетевой организацией выполнения Заявителем технических условий
</t>
  </si>
  <si>
    <t>Руководитель сетевой организации</t>
  </si>
  <si>
    <t>____________</t>
  </si>
  <si>
    <t>ФИО</t>
  </si>
  <si>
    <t xml:space="preserve">А.Г. Чесноков </t>
  </si>
  <si>
    <t>МП</t>
  </si>
  <si>
    <t>Подготовка и выдачаТУ</t>
  </si>
  <si>
    <t>Проверка выполнения ТУ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</si>
  <si>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</si>
  <si>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</si>
  <si>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</si>
  <si>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</si>
  <si>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</si>
  <si>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</si>
  <si>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</si>
  <si>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</si>
  <si>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</si>
  <si>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</si>
  <si>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</si>
  <si>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</si>
  <si>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</si>
  <si>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</si>
  <si>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непроизводственного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</si>
  <si>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</si>
  <si>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</si>
  <si>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</si>
  <si>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</si>
  <si>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</si>
  <si>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</si>
  <si>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</si>
  <si>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</si>
  <si>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</si>
  <si>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</si>
  <si>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1.5.3.5</t>
  </si>
  <si>
    <t>1.6.</t>
  </si>
  <si>
    <t xml:space="preserve">Внереализационные расходы, всего
</t>
  </si>
  <si>
    <t>1.6.1</t>
  </si>
  <si>
    <t>1.6.2</t>
  </si>
  <si>
    <t xml:space="preserve"> % за пользование кредитом</t>
  </si>
  <si>
    <t>1.6.3</t>
  </si>
  <si>
    <t>1.6.4</t>
  </si>
  <si>
    <t>денежные выплаты социального характера (по Коллективному договору)</t>
  </si>
  <si>
    <t>год</t>
  </si>
  <si>
    <t>среднесписочная численность, чел. (по ТП)</t>
  </si>
  <si>
    <t>ФОТ, руб.</t>
  </si>
  <si>
    <t>Страх выплаты от ФОТ в %</t>
  </si>
  <si>
    <t>Прочие расходы (по техпрису) в %</t>
  </si>
  <si>
    <t>(г.Москва )</t>
  </si>
  <si>
    <t>Фактические данные за 2020 год</t>
  </si>
  <si>
    <t>2020 г.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</si>
  <si>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2018-2020 гг. (выполняется отдельно по мероприятиям, предусмотренным подпунктами "а" и "в" пункта 16 Методических указаний)</t>
  </si>
  <si>
    <t>9. Контактный телефон:  (495) 252 01 30</t>
  </si>
  <si>
    <t xml:space="preserve">10. Факс:  (495 )252 01 31 </t>
  </si>
  <si>
    <r>
      <t xml:space="preserve">ООО "Каскад-Энергосеть" на </t>
    </r>
    <r>
      <rPr>
        <b/>
        <sz val="10"/>
        <rFont val="Arial Cyr"/>
        <family val="0"/>
      </rPr>
      <t xml:space="preserve">2023 </t>
    </r>
    <r>
      <rPr>
        <sz val="10"/>
        <rFont val="Arial Cyr"/>
        <family val="0"/>
      </rPr>
      <t xml:space="preserve"> год</t>
    </r>
  </si>
  <si>
    <t>заключенным за текущий год (8 месяцев 2022г)</t>
  </si>
  <si>
    <t>о поданных заявках на технологическое присоединение за текущий год (8 месяцев 2022г)</t>
  </si>
  <si>
    <t xml:space="preserve">   на 2023 год</t>
  </si>
  <si>
    <t>Фактические данные за 2021 год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</si>
  <si>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2019-2021гг.</t>
  </si>
  <si>
    <t>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</si>
</sst>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00000"/>
    <numFmt numFmtId="178" formatCode="0.0"/>
    <numFmt numFmtId="179" formatCode="#,##0.00#####"/>
    <numFmt numFmtId="180" formatCode="#,##0.00######"/>
    <numFmt numFmtId="181" formatCode="#,##0.00000000"/>
    <numFmt numFmtId="182" formatCode="#,##0.0"/>
    <numFmt numFmtId="183" formatCode="#,##0.000"/>
    <numFmt numFmtId="184" formatCode="#,##0.0000"/>
    <numFmt numFmtId="185" formatCode="0.00000000"/>
    <numFmt numFmtId="186" formatCode="0.0000000"/>
    <numFmt numFmtId="187" formatCode="0.0E+00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_-* #,##0.0\ _₽_-;\-* #,##0.0\ _₽_-;_-* &quot;-&quot;??\ _₽_-;_-@_-"/>
    <numFmt numFmtId="195" formatCode="_-* #,##0\ _₽_-;\-* #,##0\ _₽_-;_-* &quot;-&quot;??\ _₽_-;_-@_-"/>
  </numFmts>
  <fonts count="9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8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1"/>
      <name val="Times New Roman"/>
      <family val="1"/>
    </font>
    <font>
      <sz val="10"/>
      <color indexed="44"/>
      <name val="Times New Roman"/>
      <family val="1"/>
    </font>
    <font>
      <sz val="13"/>
      <color indexed="44"/>
      <name val="Times New Roman"/>
      <family val="1"/>
    </font>
    <font>
      <b/>
      <sz val="14"/>
      <color indexed="44"/>
      <name val="Times New Roman"/>
      <family val="1"/>
    </font>
    <font>
      <sz val="11"/>
      <color indexed="44"/>
      <name val="Times New Roman"/>
      <family val="1"/>
    </font>
    <font>
      <sz val="12"/>
      <color indexed="44"/>
      <name val="Times New Roman"/>
      <family val="1"/>
    </font>
    <font>
      <sz val="12"/>
      <color indexed="55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6" tint="0.5999900102615356"/>
      <name val="Times New Roman"/>
      <family val="1"/>
    </font>
    <font>
      <sz val="10"/>
      <color theme="8" tint="0.5999900102615356"/>
      <name val="Times New Roman"/>
      <family val="1"/>
    </font>
    <font>
      <sz val="13"/>
      <color theme="8" tint="0.5999900102615356"/>
      <name val="Times New Roman"/>
      <family val="1"/>
    </font>
    <font>
      <b/>
      <sz val="14"/>
      <color theme="8" tint="0.5999900102615356"/>
      <name val="Times New Roman"/>
      <family val="1"/>
    </font>
    <font>
      <sz val="11"/>
      <color theme="8" tint="0.5999900102615356"/>
      <name val="Times New Roman"/>
      <family val="1"/>
    </font>
    <font>
      <sz val="12"/>
      <color theme="8" tint="0.5999900102615356"/>
      <name val="Times New Roman"/>
      <family val="1"/>
    </font>
    <font>
      <sz val="12"/>
      <color theme="0" tint="-0.3499799966812134"/>
      <name val="Times New Roman"/>
      <family val="1"/>
    </font>
    <font>
      <sz val="12"/>
      <color theme="1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2" borderId="0">
      <alignment/>
      <protection/>
    </xf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6" fillId="0" borderId="1">
      <alignment/>
      <protection/>
    </xf>
    <xf numFmtId="0" fontId="16" fillId="0" borderId="0">
      <alignment/>
      <protection/>
    </xf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2" applyNumberFormat="0" applyAlignment="0" applyProtection="0"/>
    <xf numFmtId="0" fontId="65" fillId="28" borderId="3" applyNumberFormat="0" applyAlignment="0" applyProtection="0"/>
    <xf numFmtId="0" fontId="66" fillId="28" borderId="2" applyNumberFormat="0" applyAlignment="0" applyProtection="0"/>
    <xf numFmtId="0" fontId="6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>
      <alignment/>
      <protection/>
    </xf>
    <xf numFmtId="0" fontId="62" fillId="0" borderId="0">
      <alignment/>
      <protection/>
    </xf>
    <xf numFmtId="0" fontId="17" fillId="31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1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10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0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81" fillId="3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11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4" fontId="8" fillId="0" borderId="11" xfId="0" applyNumberFormat="1" applyFont="1" applyBorder="1" applyAlignment="1">
      <alignment horizontal="center" vertical="top"/>
    </xf>
    <xf numFmtId="183" fontId="2" fillId="0" borderId="0" xfId="0" applyNumberFormat="1" applyFont="1" applyBorder="1" applyAlignment="1">
      <alignment horizontal="left"/>
    </xf>
    <xf numFmtId="183" fontId="8" fillId="0" borderId="0" xfId="0" applyNumberFormat="1" applyFont="1" applyBorder="1" applyAlignment="1">
      <alignment horizontal="left"/>
    </xf>
    <xf numFmtId="183" fontId="3" fillId="0" borderId="0" xfId="0" applyNumberFormat="1" applyFont="1" applyBorder="1" applyAlignment="1">
      <alignment horizontal="left"/>
    </xf>
    <xf numFmtId="183" fontId="85" fillId="0" borderId="0" xfId="0" applyNumberFormat="1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90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top"/>
    </xf>
    <xf numFmtId="4" fontId="90" fillId="0" borderId="0" xfId="0" applyNumberFormat="1" applyFont="1" applyBorder="1" applyAlignment="1">
      <alignment horizontal="left" vertical="top"/>
    </xf>
    <xf numFmtId="4" fontId="89" fillId="0" borderId="0" xfId="0" applyNumberFormat="1" applyFont="1" applyBorder="1" applyAlignment="1">
      <alignment horizontal="left"/>
    </xf>
    <xf numFmtId="4" fontId="8" fillId="0" borderId="11" xfId="0" applyNumberFormat="1" applyFont="1" applyFill="1" applyBorder="1" applyAlignment="1">
      <alignment horizontal="center" vertical="top"/>
    </xf>
    <xf numFmtId="4" fontId="84" fillId="35" borderId="0" xfId="0" applyNumberFormat="1" applyFont="1" applyFill="1" applyBorder="1" applyAlignment="1">
      <alignment horizontal="left" vertical="top"/>
    </xf>
    <xf numFmtId="2" fontId="15" fillId="0" borderId="0" xfId="0" applyNumberFormat="1" applyFont="1" applyBorder="1" applyAlignment="1">
      <alignment horizontal="left" vertical="top"/>
    </xf>
    <xf numFmtId="0" fontId="91" fillId="0" borderId="0" xfId="0" applyFont="1" applyBorder="1" applyAlignment="1">
      <alignment horizontal="left" vertical="top"/>
    </xf>
    <xf numFmtId="0" fontId="92" fillId="0" borderId="0" xfId="71" applyFont="1" applyAlignment="1">
      <alignment horizontal="left" vertical="center"/>
      <protection/>
    </xf>
    <xf numFmtId="4" fontId="8" fillId="0" borderId="0" xfId="0" applyNumberFormat="1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2" fontId="84" fillId="0" borderId="0" xfId="0" applyNumberFormat="1" applyFont="1" applyBorder="1" applyAlignment="1">
      <alignment horizontal="left" vertical="top"/>
    </xf>
    <xf numFmtId="4" fontId="83" fillId="0" borderId="0" xfId="0" applyNumberFormat="1" applyFont="1" applyBorder="1" applyAlignment="1">
      <alignment horizontal="right"/>
    </xf>
    <xf numFmtId="0" fontId="8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93" fillId="0" borderId="11" xfId="0" applyNumberFormat="1" applyFont="1" applyFill="1" applyBorder="1" applyAlignment="1">
      <alignment horizontal="center" vertical="center" wrapText="1"/>
    </xf>
    <xf numFmtId="182" fontId="93" fillId="0" borderId="11" xfId="0" applyNumberFormat="1" applyFont="1" applyFill="1" applyBorder="1" applyAlignment="1">
      <alignment horizontal="center" vertical="center" wrapText="1"/>
    </xf>
    <xf numFmtId="3" fontId="93" fillId="0" borderId="11" xfId="0" applyNumberFormat="1" applyFont="1" applyFill="1" applyBorder="1" applyAlignment="1">
      <alignment horizontal="center" vertical="center" wrapText="1"/>
    </xf>
    <xf numFmtId="4" fontId="11" fillId="11" borderId="0" xfId="0" applyNumberFormat="1" applyFont="1" applyFill="1" applyAlignment="1">
      <alignment vertical="center"/>
    </xf>
    <xf numFmtId="3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1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3" fillId="0" borderId="11" xfId="0" applyFont="1" applyFill="1" applyBorder="1" applyAlignment="1">
      <alignment horizontal="left" vertical="center" wrapText="1"/>
    </xf>
    <xf numFmtId="183" fontId="2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 wrapText="1"/>
    </xf>
    <xf numFmtId="4" fontId="83" fillId="0" borderId="0" xfId="0" applyNumberFormat="1" applyFont="1" applyBorder="1" applyAlignment="1">
      <alignment horizontal="left"/>
    </xf>
    <xf numFmtId="4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165" fontId="9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165" fontId="95" fillId="0" borderId="11" xfId="0" applyNumberFormat="1" applyFont="1" applyBorder="1" applyAlignment="1">
      <alignment horizontal="center" wrapText="1"/>
    </xf>
    <xf numFmtId="165" fontId="95" fillId="0" borderId="11" xfId="0" applyNumberFormat="1" applyFont="1" applyBorder="1" applyAlignment="1">
      <alignment horizontal="center" vertical="center" wrapText="1"/>
    </xf>
    <xf numFmtId="165" fontId="95" fillId="0" borderId="11" xfId="0" applyNumberFormat="1" applyFont="1" applyBorder="1" applyAlignment="1">
      <alignment horizontal="center" vertical="center"/>
    </xf>
    <xf numFmtId="193" fontId="94" fillId="0" borderId="11" xfId="0" applyNumberFormat="1" applyFont="1" applyBorder="1" applyAlignment="1">
      <alignment horizontal="center" vertical="center"/>
    </xf>
    <xf numFmtId="3" fontId="94" fillId="0" borderId="11" xfId="0" applyNumberFormat="1" applyFont="1" applyBorder="1" applyAlignment="1">
      <alignment horizontal="center" vertical="center"/>
    </xf>
    <xf numFmtId="3" fontId="94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94" fillId="0" borderId="0" xfId="0" applyFont="1" applyAlignment="1">
      <alignment/>
    </xf>
    <xf numFmtId="165" fontId="96" fillId="0" borderId="0" xfId="0" applyNumberFormat="1" applyFont="1" applyAlignment="1">
      <alignment/>
    </xf>
    <xf numFmtId="194" fontId="96" fillId="0" borderId="0" xfId="0" applyNumberFormat="1" applyFont="1" applyAlignment="1">
      <alignment/>
    </xf>
    <xf numFmtId="165" fontId="95" fillId="0" borderId="15" xfId="0" applyNumberFormat="1" applyFont="1" applyBorder="1" applyAlignment="1">
      <alignment horizontal="center" vertical="center"/>
    </xf>
    <xf numFmtId="49" fontId="94" fillId="0" borderId="11" xfId="0" applyNumberFormat="1" applyFont="1" applyBorder="1" applyAlignment="1">
      <alignment horizontal="center" vertical="center"/>
    </xf>
    <xf numFmtId="165" fontId="94" fillId="0" borderId="11" xfId="0" applyNumberFormat="1" applyFont="1" applyBorder="1" applyAlignment="1">
      <alignment horizontal="center" wrapText="1"/>
    </xf>
    <xf numFmtId="165" fontId="94" fillId="0" borderId="11" xfId="0" applyNumberFormat="1" applyFont="1" applyBorder="1" applyAlignment="1">
      <alignment horizontal="center" vertical="top" wrapText="1"/>
    </xf>
    <xf numFmtId="49" fontId="94" fillId="0" borderId="0" xfId="0" applyNumberFormat="1" applyFont="1" applyBorder="1" applyAlignment="1">
      <alignment horizontal="center" vertical="center"/>
    </xf>
    <xf numFmtId="165" fontId="94" fillId="0" borderId="0" xfId="0" applyNumberFormat="1" applyFont="1" applyBorder="1" applyAlignment="1">
      <alignment horizontal="center" wrapText="1"/>
    </xf>
    <xf numFmtId="195" fontId="94" fillId="0" borderId="0" xfId="94" applyNumberFormat="1" applyFont="1" applyBorder="1" applyAlignment="1">
      <alignment horizontal="center" vertical="center" wrapText="1"/>
    </xf>
    <xf numFmtId="4" fontId="97" fillId="0" borderId="11" xfId="0" applyNumberFormat="1" applyFont="1" applyBorder="1" applyAlignment="1">
      <alignment wrapText="1"/>
    </xf>
    <xf numFmtId="1" fontId="97" fillId="0" borderId="11" xfId="0" applyNumberFormat="1" applyFont="1" applyBorder="1" applyAlignment="1">
      <alignment horizontal="center" wrapText="1"/>
    </xf>
    <xf numFmtId="9" fontId="97" fillId="0" borderId="11" xfId="84" applyFont="1" applyBorder="1" applyAlignment="1">
      <alignment wrapText="1"/>
    </xf>
    <xf numFmtId="1" fontId="97" fillId="0" borderId="11" xfId="0" applyNumberFormat="1" applyFont="1" applyFill="1" applyBorder="1" applyAlignment="1">
      <alignment horizontal="center" wrapText="1"/>
    </xf>
    <xf numFmtId="4" fontId="97" fillId="0" borderId="11" xfId="0" applyNumberFormat="1" applyFont="1" applyFill="1" applyBorder="1" applyAlignment="1">
      <alignment wrapText="1"/>
    </xf>
    <xf numFmtId="9" fontId="97" fillId="0" borderId="11" xfId="84" applyFont="1" applyFill="1" applyBorder="1" applyAlignment="1">
      <alignment wrapText="1"/>
    </xf>
    <xf numFmtId="0" fontId="0" fillId="0" borderId="0" xfId="0" applyFill="1" applyAlignment="1">
      <alignment/>
    </xf>
    <xf numFmtId="4" fontId="15" fillId="0" borderId="11" xfId="79" applyNumberFormat="1" applyFont="1" applyBorder="1" applyAlignment="1">
      <alignment horizontal="center" vertical="center"/>
      <protection/>
    </xf>
    <xf numFmtId="4" fontId="8" fillId="0" borderId="11" xfId="0" applyNumberFormat="1" applyFont="1" applyFill="1" applyBorder="1" applyAlignment="1">
      <alignment horizontal="left" vertical="top" wrapText="1"/>
    </xf>
    <xf numFmtId="4" fontId="8" fillId="37" borderId="11" xfId="0" applyNumberFormat="1" applyFont="1" applyFill="1" applyBorder="1" applyAlignment="1">
      <alignment horizontal="center" vertical="top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37" borderId="11" xfId="0" applyNumberFormat="1" applyFont="1" applyFill="1" applyBorder="1" applyAlignment="1">
      <alignment horizontal="center" vertical="top" wrapText="1"/>
    </xf>
    <xf numFmtId="4" fontId="2" fillId="0" borderId="11" xfId="79" applyNumberFormat="1" applyFont="1" applyFill="1" applyBorder="1" applyAlignment="1">
      <alignment horizontal="center"/>
      <protection/>
    </xf>
    <xf numFmtId="4" fontId="8" fillId="0" borderId="11" xfId="0" applyNumberFormat="1" applyFont="1" applyFill="1" applyBorder="1" applyAlignment="1">
      <alignment horizontal="left" vertical="top" wrapText="1" indent="1"/>
    </xf>
    <xf numFmtId="4" fontId="8" fillId="0" borderId="11" xfId="0" applyNumberFormat="1" applyFont="1" applyFill="1" applyBorder="1" applyAlignment="1">
      <alignment horizontal="left" vertical="top" wrapText="1" indent="2"/>
    </xf>
    <xf numFmtId="4" fontId="98" fillId="0" borderId="11" xfId="0" applyNumberFormat="1" applyFont="1" applyBorder="1" applyAlignment="1">
      <alignment horizontal="center" vertical="top"/>
    </xf>
    <xf numFmtId="4" fontId="10" fillId="0" borderId="11" xfId="79" applyNumberFormat="1" applyFont="1" applyBorder="1" applyAlignment="1">
      <alignment horizontal="center"/>
      <protection/>
    </xf>
    <xf numFmtId="173" fontId="95" fillId="0" borderId="11" xfId="94" applyFont="1" applyBorder="1" applyAlignment="1">
      <alignment horizontal="center" vertical="center" wrapText="1"/>
    </xf>
    <xf numFmtId="173" fontId="94" fillId="0" borderId="11" xfId="94" applyFont="1" applyBorder="1" applyAlignment="1">
      <alignment horizontal="center" vertical="center" wrapText="1"/>
    </xf>
    <xf numFmtId="173" fontId="96" fillId="0" borderId="11" xfId="94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173" fontId="8" fillId="0" borderId="11" xfId="94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73" fontId="2" fillId="0" borderId="11" xfId="94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right"/>
    </xf>
    <xf numFmtId="173" fontId="7" fillId="0" borderId="11" xfId="94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2" fontId="4" fillId="0" borderId="21" xfId="0" applyNumberFormat="1" applyFont="1" applyFill="1" applyBorder="1" applyAlignment="1" applyProtection="1">
      <alignment horizontal="center" vertical="center" wrapText="1"/>
      <protection/>
    </xf>
    <xf numFmtId="2" fontId="4" fillId="0" borderId="22" xfId="0" applyNumberFormat="1" applyFont="1" applyFill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37" borderId="21" xfId="0" applyNumberFormat="1" applyFont="1" applyFill="1" applyBorder="1" applyAlignment="1" applyProtection="1">
      <alignment horizontal="center" vertical="center" wrapText="1"/>
      <protection/>
    </xf>
    <xf numFmtId="0" fontId="2" fillId="37" borderId="22" xfId="0" applyNumberFormat="1" applyFont="1" applyFill="1" applyBorder="1" applyAlignment="1" applyProtection="1">
      <alignment horizontal="center" vertical="center" wrapText="1"/>
      <protection/>
    </xf>
    <xf numFmtId="0" fontId="2" fillId="37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17" xfId="0" applyFont="1" applyFill="1" applyBorder="1" applyAlignment="1">
      <alignment horizontal="left" vertical="top" wrapText="1" indent="1"/>
    </xf>
    <xf numFmtId="4" fontId="8" fillId="0" borderId="24" xfId="0" applyNumberFormat="1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3" fontId="8" fillId="0" borderId="24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4" fontId="8" fillId="0" borderId="24" xfId="0" applyNumberFormat="1" applyFont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4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" fontId="8" fillId="0" borderId="16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top"/>
    </xf>
    <xf numFmtId="2" fontId="8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4" fontId="8" fillId="0" borderId="2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4" fontId="98" fillId="0" borderId="24" xfId="0" applyNumberFormat="1" applyFont="1" applyBorder="1" applyAlignment="1">
      <alignment horizontal="center" vertical="top"/>
    </xf>
    <xf numFmtId="0" fontId="98" fillId="0" borderId="24" xfId="0" applyFont="1" applyBorder="1" applyAlignment="1">
      <alignment horizontal="center" vertical="top"/>
    </xf>
    <xf numFmtId="0" fontId="98" fillId="0" borderId="16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 indent="1"/>
    </xf>
    <xf numFmtId="0" fontId="8" fillId="0" borderId="19" xfId="0" applyFont="1" applyFill="1" applyBorder="1" applyAlignment="1">
      <alignment horizontal="left" vertical="top" wrapText="1" indent="1"/>
    </xf>
    <xf numFmtId="4" fontId="8" fillId="0" borderId="25" xfId="0" applyNumberFormat="1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4" fontId="8" fillId="0" borderId="15" xfId="0" applyNumberFormat="1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4" fontId="8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24" xfId="0" applyFont="1" applyFill="1" applyBorder="1" applyAlignment="1">
      <alignment horizontal="left" vertical="top" wrapText="1" indent="1"/>
    </xf>
    <xf numFmtId="0" fontId="6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top" wrapText="1" indent="3"/>
    </xf>
    <xf numFmtId="0" fontId="8" fillId="0" borderId="11" xfId="0" applyFont="1" applyFill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49" fontId="97" fillId="0" borderId="0" xfId="0" applyNumberFormat="1" applyFont="1" applyAlignment="1">
      <alignment horizontal="center" wrapText="1"/>
    </xf>
    <xf numFmtId="0" fontId="92" fillId="0" borderId="0" xfId="0" applyFont="1" applyAlignment="1">
      <alignment/>
    </xf>
    <xf numFmtId="165" fontId="9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97" fillId="0" borderId="21" xfId="0" applyNumberFormat="1" applyFont="1" applyBorder="1" applyAlignment="1">
      <alignment horizontal="center"/>
    </xf>
    <xf numFmtId="165" fontId="97" fillId="0" borderId="22" xfId="0" applyNumberFormat="1" applyFont="1" applyBorder="1" applyAlignment="1">
      <alignment horizontal="center"/>
    </xf>
    <xf numFmtId="165" fontId="97" fillId="0" borderId="23" xfId="0" applyNumberFormat="1" applyFont="1" applyBorder="1" applyAlignment="1">
      <alignment horizontal="center"/>
    </xf>
    <xf numFmtId="165" fontId="95" fillId="0" borderId="20" xfId="0" applyNumberFormat="1" applyFont="1" applyBorder="1" applyAlignment="1">
      <alignment horizontal="center" vertical="center" wrapText="1"/>
    </xf>
    <xf numFmtId="165" fontId="95" fillId="0" borderId="12" xfId="0" applyNumberFormat="1" applyFont="1" applyBorder="1" applyAlignment="1">
      <alignment horizontal="center" vertical="center" wrapText="1"/>
    </xf>
    <xf numFmtId="165" fontId="95" fillId="0" borderId="13" xfId="0" applyNumberFormat="1" applyFont="1" applyBorder="1" applyAlignment="1">
      <alignment horizontal="center" vertical="center" wrapText="1"/>
    </xf>
    <xf numFmtId="165" fontId="95" fillId="0" borderId="18" xfId="0" applyNumberFormat="1" applyFont="1" applyBorder="1" applyAlignment="1">
      <alignment horizontal="center" vertical="center" wrapText="1"/>
    </xf>
    <xf numFmtId="165" fontId="95" fillId="0" borderId="14" xfId="0" applyNumberFormat="1" applyFont="1" applyBorder="1" applyAlignment="1">
      <alignment horizontal="center" vertical="center" wrapText="1"/>
    </xf>
    <xf numFmtId="165" fontId="95" fillId="0" borderId="19" xfId="0" applyNumberFormat="1" applyFont="1" applyBorder="1" applyAlignment="1">
      <alignment horizontal="center" vertical="center" wrapText="1"/>
    </xf>
    <xf numFmtId="165" fontId="9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95" fillId="0" borderId="15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165" fontId="95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95" fillId="0" borderId="21" xfId="0" applyNumberFormat="1" applyFont="1" applyBorder="1" applyAlignment="1">
      <alignment horizontal="center" vertical="center" wrapText="1"/>
    </xf>
    <xf numFmtId="165" fontId="95" fillId="0" borderId="22" xfId="0" applyNumberFormat="1" applyFont="1" applyBorder="1" applyAlignment="1">
      <alignment horizontal="center" vertical="center" wrapText="1"/>
    </xf>
    <xf numFmtId="165" fontId="95" fillId="0" borderId="23" xfId="0" applyNumberFormat="1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3" fontId="8" fillId="0" borderId="2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17" xfId="0" applyNumberFormat="1" applyFont="1" applyFill="1" applyBorder="1" applyAlignment="1">
      <alignment horizontal="left" vertical="top" wrapText="1" indent="1"/>
    </xf>
    <xf numFmtId="178" fontId="8" fillId="0" borderId="24" xfId="0" applyNumberFormat="1" applyFont="1" applyFill="1" applyBorder="1" applyAlignment="1">
      <alignment vertical="center" wrapText="1"/>
    </xf>
    <xf numFmtId="178" fontId="8" fillId="0" borderId="2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178" fontId="8" fillId="0" borderId="11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left" vertical="top" wrapText="1" indent="1"/>
    </xf>
    <xf numFmtId="49" fontId="8" fillId="0" borderId="19" xfId="0" applyNumberFormat="1" applyFont="1" applyFill="1" applyBorder="1" applyAlignment="1">
      <alignment horizontal="left" vertical="top" wrapText="1" indent="1"/>
    </xf>
    <xf numFmtId="178" fontId="8" fillId="0" borderId="25" xfId="0" applyNumberFormat="1" applyFont="1" applyBorder="1" applyAlignment="1">
      <alignment vertical="center"/>
    </xf>
    <xf numFmtId="178" fontId="8" fillId="0" borderId="24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top" wrapText="1" indent="1"/>
    </xf>
    <xf numFmtId="49" fontId="1" fillId="0" borderId="17" xfId="0" applyNumberFormat="1" applyFont="1" applyFill="1" applyBorder="1" applyAlignment="1">
      <alignment horizontal="left" vertical="top" wrapText="1" indent="1"/>
    </xf>
    <xf numFmtId="178" fontId="8" fillId="0" borderId="24" xfId="0" applyNumberFormat="1" applyFont="1" applyBorder="1" applyAlignment="1">
      <alignment vertical="center" wrapText="1"/>
    </xf>
    <xf numFmtId="178" fontId="8" fillId="0" borderId="25" xfId="0" applyNumberFormat="1" applyFont="1" applyFill="1" applyBorder="1" applyAlignment="1">
      <alignment vertical="center"/>
    </xf>
    <xf numFmtId="178" fontId="84" fillId="0" borderId="24" xfId="0" applyNumberFormat="1" applyFont="1" applyFill="1" applyBorder="1" applyAlignment="1">
      <alignment vertical="center" wrapText="1"/>
    </xf>
    <xf numFmtId="178" fontId="8" fillId="37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93" fillId="0" borderId="11" xfId="0" applyFont="1" applyFill="1" applyBorder="1" applyAlignment="1">
      <alignment horizontal="center" vertical="center" wrapText="1"/>
    </xf>
    <xf numFmtId="49" fontId="93" fillId="0" borderId="21" xfId="0" applyNumberFormat="1" applyFont="1" applyFill="1" applyBorder="1" applyAlignment="1">
      <alignment horizontal="center" vertical="center" wrapText="1"/>
    </xf>
    <xf numFmtId="49" fontId="93" fillId="0" borderId="22" xfId="0" applyNumberFormat="1" applyFont="1" applyFill="1" applyBorder="1" applyAlignment="1">
      <alignment horizontal="center" vertical="center" wrapText="1"/>
    </xf>
    <xf numFmtId="49" fontId="93" fillId="0" borderId="23" xfId="0" applyNumberFormat="1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93" fillId="0" borderId="22" xfId="0" applyFont="1" applyFill="1" applyBorder="1" applyAlignment="1">
      <alignment horizontal="center" vertical="center" wrapText="1"/>
    </xf>
    <xf numFmtId="0" fontId="93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/>
    </xf>
  </cellXfs>
  <cellStyles count="86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опл.и выполн.янв. -нояб + декаб.оператив" xfId="20"/>
    <cellStyle name="_Прил1-1 (МГИ) (Дубинину) 22 01 07" xfId="21"/>
    <cellStyle name="_Программа СО 7-09 для СД от 29 марта" xfId="22"/>
    <cellStyle name="_Расшифровка по приоритетам_МРСК 2" xfId="23"/>
    <cellStyle name="_СО 2006-2010  Прил1-1 (Дубинину)" xfId="24"/>
    <cellStyle name="_Табл П2-5 (вар18-10-2006)" xfId="25"/>
    <cellStyle name="_ХОЛДИНГ_МРСК_09 10 2008" xfId="26"/>
    <cellStyle name="1Normal" xfId="27"/>
    <cellStyle name="20% — акцент1" xfId="28"/>
    <cellStyle name="20% — акцент2" xfId="29"/>
    <cellStyle name="20% — акцент3" xfId="30"/>
    <cellStyle name="20% — акцент4" xfId="31"/>
    <cellStyle name="20% — акцент5" xfId="32"/>
    <cellStyle name="20% — акцент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— акцент1" xfId="40"/>
    <cellStyle name="60% — акцент2" xfId="41"/>
    <cellStyle name="60% — акцент3" xfId="42"/>
    <cellStyle name="60% — акцент4" xfId="43"/>
    <cellStyle name="60% — акцент5" xfId="44"/>
    <cellStyle name="60% — акцент6" xfId="45"/>
    <cellStyle name="Norma11l" xfId="46"/>
    <cellStyle name="Normal_MACRO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4" xfId="68"/>
    <cellStyle name="Обычный 2" xfId="69"/>
    <cellStyle name="Обычный 2 2" xfId="70"/>
    <cellStyle name="Обычный 23" xfId="71"/>
    <cellStyle name="Обычный 3" xfId="72"/>
    <cellStyle name="Обычный 3 2" xfId="73"/>
    <cellStyle name="Обычный 4" xfId="74"/>
    <cellStyle name="Обычный 5" xfId="75"/>
    <cellStyle name="Обычный 5 2" xfId="76"/>
    <cellStyle name="Обычный 6" xfId="77"/>
    <cellStyle name="Обычный 7" xfId="78"/>
    <cellStyle name="Обычный_тарифы на 2002г с 1-01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Процентный 2" xfId="85"/>
    <cellStyle name="Связанная ячейка" xfId="86"/>
    <cellStyle name="Стиль 1" xfId="87"/>
    <cellStyle name="Стиль 1 2" xfId="88"/>
    <cellStyle name="Стиль 1 3" xfId="89"/>
    <cellStyle name="Стиль 1 4" xfId="90"/>
    <cellStyle name="Текст предупреждения" xfId="91"/>
    <cellStyle name="Тысячи [0]_Chart1 (Sales &amp; Costs)" xfId="92"/>
    <cellStyle name="Тысячи_Chart1 (Sales &amp; Costs)" xfId="93"/>
    <cellStyle name="Comma" xfId="94"/>
    <cellStyle name="Comma [0]" xfId="95"/>
    <cellStyle name="Финансовый 2" xfId="96"/>
    <cellStyle name="Финансовый 3" xfId="97"/>
    <cellStyle name="Финансовый 4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kovalyov_as\Local%20Settings\Temporary%20Internet%20Files\OLK47C\&#1057;&#1074;&#1086;&#1076;%20&#1041;&#1045;-1,%20&#1041;&#1045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Users\Verevkina.SI\AppData\Local\Microsoft\Windows\Temporary%20Internet%20Files\Content.Outlook\IVWKAVXB\&#1048;&#1090;&#1086;&#1075;&#1080;\&#1041;&#1091;&#1075;&#1091;&#1077;&#1074;%20&#1040;.&#1042;\&#1055;&#1088;&#1086;&#1074;&#1077;&#1088;&#1082;&#1072;%20&#1092;&#1086;&#1088;&#1084;%201-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Documents%20and%20Settings\kovalyov_as\Local%20Settings\Temporary%20Internet%20Files\OLK47C\&#1057;&#1074;&#1086;&#1076;%20&#1041;&#1045;-1,%20&#1041;&#1045;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&#1044;&#1077;&#1087;&#1072;&#1088;&#1090;&#1072;&#1084;&#1077;&#1085;&#1090;&#1099;\&#1044;&#1077;&#1087;&#1072;&#1088;&#1090;&#1072;&#1084;&#1077;&#1085;&#1090;%20&#1090;&#1077;&#1093;&#1085;&#1086;&#1083;&#1086;&#1075;&#1080;&#1095;&#1077;&#1089;&#1082;&#1080;&#1093;%20&#1087;&#1088;&#1080;&#1089;&#1086;&#1077;&#1076;&#1080;&#1085;&#1077;&#1085;&#1080;&#1081;\&#1054;&#1054;&#1058;&#1055;\&#1055;&#1080;&#1089;&#1100;&#1084;&#1072;\&#1060;&#1080;&#1083;&#1080;&#1072;&#1083;&#1099;\2015\00-%20&#1054;&#1073;&#1097;&#1080;&#1077;\&#1047;&#1056;&#1059;_&#1054;%20&#1087;&#1088;&#1077;&#1076;&#1089;&#1090;&#1072;&#1074;&#1083;&#1077;&#1085;&#1080;&#1080;%20&#1080;&#1085;&#1092;&#1086;&#1088;&#1084;&#1072;&#1094;&#1080;&#1080;%20&#1076;&#1083;&#1103;%20&#1088;&#1072;&#1089;&#1082;&#1088;&#1099;&#1090;&#1080;&#1103;\&#1048;&#1090;&#1086;&#1075;&#1080;\&#1041;&#1091;&#1075;&#1091;&#1077;&#1074;%20&#1040;.&#1042;\&#1055;&#1088;&#1086;&#1074;&#1077;&#1088;&#1082;&#1072;%20&#1092;&#1086;&#1088;&#1084;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  <sheetName val="форма 6"/>
      <sheetName val="форма 7"/>
      <sheetName val="форма 8 отрасли"/>
      <sheetName val="форма 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  <sheetName val="форма 6"/>
      <sheetName val="форма 7"/>
      <sheetName val="форма 8 отрасли"/>
      <sheetName val="форма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view="pageBreakPreview" zoomScaleSheetLayoutView="100" zoomScalePageLayoutView="0" workbookViewId="0" topLeftCell="A1">
      <selection activeCell="R12" sqref="R12"/>
    </sheetView>
  </sheetViews>
  <sheetFormatPr defaultColWidth="9.00390625" defaultRowHeight="12.75"/>
  <cols>
    <col min="6" max="6" width="8.25390625" style="0" customWidth="1"/>
    <col min="7" max="7" width="15.25390625" style="0" customWidth="1"/>
    <col min="8" max="8" width="12.125" style="0" customWidth="1"/>
    <col min="9" max="9" width="13.75390625" style="0" customWidth="1"/>
  </cols>
  <sheetData>
    <row r="1" ht="12.75" customHeight="1"/>
    <row r="2" spans="2:5" ht="12.75">
      <c r="B2" s="18"/>
      <c r="C2" s="18"/>
      <c r="D2" s="18" t="s">
        <v>97</v>
      </c>
      <c r="E2" s="18"/>
    </row>
    <row r="3" spans="2:5" ht="12.75" customHeight="1">
      <c r="B3" s="18"/>
      <c r="C3" s="18"/>
      <c r="D3" s="18" t="s">
        <v>98</v>
      </c>
      <c r="E3" s="18"/>
    </row>
    <row r="4" spans="2:5" ht="12.75">
      <c r="B4" s="18"/>
      <c r="C4" s="18"/>
      <c r="D4" s="18" t="s">
        <v>341</v>
      </c>
      <c r="E4" s="18"/>
    </row>
    <row r="5" spans="2:5" ht="12.75" customHeight="1">
      <c r="B5" s="18"/>
      <c r="C5" s="18"/>
      <c r="D5" s="18" t="s">
        <v>99</v>
      </c>
      <c r="E5" s="18"/>
    </row>
    <row r="6" spans="2:5" ht="12.75">
      <c r="B6" s="18"/>
      <c r="C6" s="18"/>
      <c r="D6" s="18"/>
      <c r="E6" s="18"/>
    </row>
    <row r="7" spans="2:6" ht="12.75" customHeight="1">
      <c r="B7" s="130" t="s">
        <v>335</v>
      </c>
      <c r="C7" s="130"/>
      <c r="D7" s="130"/>
      <c r="E7" s="130"/>
      <c r="F7" s="130"/>
    </row>
    <row r="8" spans="1:8" ht="28.5" customHeight="1">
      <c r="A8" s="129" t="s">
        <v>179</v>
      </c>
      <c r="B8" s="129"/>
      <c r="C8" s="129"/>
      <c r="D8" s="129"/>
      <c r="E8" s="129"/>
      <c r="F8" s="129"/>
      <c r="G8" s="129"/>
      <c r="H8" s="129"/>
    </row>
    <row r="9" ht="12.75" customHeight="1"/>
    <row r="10" ht="12.75">
      <c r="A10" t="s">
        <v>180</v>
      </c>
    </row>
    <row r="11" ht="12.75" customHeight="1"/>
    <row r="12" ht="12.75">
      <c r="A12" t="s">
        <v>181</v>
      </c>
    </row>
    <row r="13" ht="12.75" customHeight="1"/>
    <row r="14" ht="12.75">
      <c r="A14" t="s">
        <v>182</v>
      </c>
    </row>
    <row r="15" ht="12.75" customHeight="1"/>
    <row r="16" ht="12.75">
      <c r="A16" t="s">
        <v>183</v>
      </c>
    </row>
    <row r="17" ht="12.75" customHeight="1"/>
    <row r="18" ht="12.75">
      <c r="A18" t="s">
        <v>184</v>
      </c>
    </row>
    <row r="19" ht="12.75" customHeight="1"/>
    <row r="20" ht="12.75">
      <c r="A20" t="s">
        <v>185</v>
      </c>
    </row>
    <row r="21" ht="12.75" customHeight="1"/>
    <row r="22" ht="12.75">
      <c r="A22" t="s">
        <v>186</v>
      </c>
    </row>
    <row r="23" ht="12.75" customHeight="1"/>
    <row r="24" ht="12.75">
      <c r="A24" t="s">
        <v>339</v>
      </c>
    </row>
    <row r="25" ht="12.75" customHeight="1"/>
    <row r="26" ht="12.75">
      <c r="A26" t="s">
        <v>340</v>
      </c>
    </row>
    <row r="27" spans="1:8" ht="12.75">
      <c r="A27" s="130" t="s">
        <v>277</v>
      </c>
      <c r="B27" s="130"/>
      <c r="C27" s="130"/>
      <c r="D27" s="130"/>
      <c r="E27" s="130"/>
      <c r="F27" s="130"/>
      <c r="G27" s="130"/>
      <c r="H27" s="130"/>
    </row>
    <row r="29" ht="12.75">
      <c r="E29" t="s">
        <v>278</v>
      </c>
    </row>
  </sheetData>
  <sheetProtection/>
  <mergeCells count="3">
    <mergeCell ref="A8:H8"/>
    <mergeCell ref="B7:F7"/>
    <mergeCell ref="A27:H27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6"/>
  <sheetViews>
    <sheetView view="pageBreakPreview" zoomScaleSheetLayoutView="100" zoomScalePageLayoutView="0" workbookViewId="0" topLeftCell="A10">
      <selection activeCell="J20" sqref="J20"/>
    </sheetView>
  </sheetViews>
  <sheetFormatPr defaultColWidth="9.00390625" defaultRowHeight="12.75"/>
  <cols>
    <col min="1" max="1" width="10.00390625" style="0" customWidth="1"/>
    <col min="2" max="2" width="32.00390625" style="0" customWidth="1"/>
    <col min="3" max="3" width="16.25390625" style="0" customWidth="1"/>
    <col min="4" max="4" width="20.875" style="0" customWidth="1"/>
    <col min="5" max="5" width="20.75390625" style="0" customWidth="1"/>
    <col min="6" max="6" width="14.75390625" style="0" customWidth="1"/>
    <col min="7" max="7" width="14.25390625" style="0" customWidth="1"/>
    <col min="8" max="8" width="14.00390625" style="0" customWidth="1"/>
  </cols>
  <sheetData>
    <row r="2" spans="2:8" ht="60.75" customHeight="1">
      <c r="B2" s="280" t="s">
        <v>338</v>
      </c>
      <c r="C2" s="280"/>
      <c r="D2" s="280"/>
      <c r="E2" s="280"/>
      <c r="F2" s="280"/>
      <c r="G2" s="280"/>
      <c r="H2" s="280"/>
    </row>
    <row r="3" spans="2:8" ht="15">
      <c r="B3" s="89"/>
      <c r="C3" s="100" t="s">
        <v>294</v>
      </c>
      <c r="D3" s="101">
        <v>14.7</v>
      </c>
      <c r="E3" s="100">
        <f>D3+D4</f>
        <v>25.2</v>
      </c>
      <c r="F3" s="89"/>
      <c r="G3" s="89"/>
      <c r="H3" s="89"/>
    </row>
    <row r="4" spans="2:8" ht="15">
      <c r="B4" s="89"/>
      <c r="C4" s="100" t="s">
        <v>295</v>
      </c>
      <c r="D4" s="101">
        <v>10.5</v>
      </c>
      <c r="E4" s="89"/>
      <c r="F4" s="89"/>
      <c r="G4" s="89"/>
      <c r="H4" s="89"/>
    </row>
    <row r="5" spans="1:8" ht="55.5" customHeight="1">
      <c r="A5" s="295" t="s">
        <v>279</v>
      </c>
      <c r="B5" s="297" t="s">
        <v>47</v>
      </c>
      <c r="C5" s="299" t="s">
        <v>296</v>
      </c>
      <c r="D5" s="300"/>
      <c r="E5" s="301"/>
      <c r="F5" s="293" t="s">
        <v>297</v>
      </c>
      <c r="G5" s="294"/>
      <c r="H5" s="294"/>
    </row>
    <row r="6" spans="1:8" ht="14.25">
      <c r="A6" s="296"/>
      <c r="B6" s="298"/>
      <c r="C6" s="92" t="s">
        <v>284</v>
      </c>
      <c r="D6" s="92" t="s">
        <v>337</v>
      </c>
      <c r="E6" s="92" t="s">
        <v>347</v>
      </c>
      <c r="F6" s="92" t="s">
        <v>284</v>
      </c>
      <c r="G6" s="92" t="s">
        <v>337</v>
      </c>
      <c r="H6" s="92" t="s">
        <v>347</v>
      </c>
    </row>
    <row r="7" spans="1:8" ht="33.75" customHeight="1">
      <c r="A7" s="296"/>
      <c r="B7" s="298"/>
      <c r="C7" s="102" t="s">
        <v>285</v>
      </c>
      <c r="D7" s="102" t="s">
        <v>286</v>
      </c>
      <c r="E7" s="102" t="s">
        <v>286</v>
      </c>
      <c r="F7" s="102" t="s">
        <v>286</v>
      </c>
      <c r="G7" s="102" t="s">
        <v>286</v>
      </c>
      <c r="H7" s="102" t="s">
        <v>286</v>
      </c>
    </row>
    <row r="8" spans="1:8" ht="15">
      <c r="A8" s="95">
        <v>1</v>
      </c>
      <c r="B8" s="95">
        <f aca="true" t="shared" si="0" ref="B8:H8">A8+1</f>
        <v>2</v>
      </c>
      <c r="C8" s="95">
        <v>4</v>
      </c>
      <c r="D8" s="95">
        <v>5</v>
      </c>
      <c r="E8" s="95">
        <f t="shared" si="0"/>
        <v>6</v>
      </c>
      <c r="F8" s="95">
        <v>8</v>
      </c>
      <c r="G8" s="95">
        <v>9</v>
      </c>
      <c r="H8" s="95">
        <f t="shared" si="0"/>
        <v>10</v>
      </c>
    </row>
    <row r="9" spans="1:8" ht="57">
      <c r="A9" s="95" t="s">
        <v>29</v>
      </c>
      <c r="B9" s="92" t="s">
        <v>298</v>
      </c>
      <c r="C9" s="126">
        <v>557.1</v>
      </c>
      <c r="D9" s="126">
        <v>1034.0803773584908</v>
      </c>
      <c r="E9" s="126">
        <v>727.0330188679246</v>
      </c>
      <c r="F9" s="126">
        <v>396.90000000000003</v>
      </c>
      <c r="G9" s="126">
        <v>736.7196226415094</v>
      </c>
      <c r="H9" s="126">
        <v>517.9669811320754</v>
      </c>
    </row>
    <row r="10" spans="1:8" ht="15">
      <c r="A10" s="103" t="s">
        <v>299</v>
      </c>
      <c r="B10" s="104" t="s">
        <v>300</v>
      </c>
      <c r="C10" s="127"/>
      <c r="D10" s="127"/>
      <c r="E10" s="127">
        <v>0</v>
      </c>
      <c r="F10" s="127"/>
      <c r="G10" s="127"/>
      <c r="H10" s="127">
        <v>0</v>
      </c>
    </row>
    <row r="11" spans="1:8" ht="30">
      <c r="A11" s="103" t="s">
        <v>301</v>
      </c>
      <c r="B11" s="104" t="s">
        <v>302</v>
      </c>
      <c r="C11" s="127"/>
      <c r="D11" s="127"/>
      <c r="E11" s="127"/>
      <c r="F11" s="127"/>
      <c r="G11" s="127"/>
      <c r="H11" s="127"/>
    </row>
    <row r="12" spans="1:8" ht="15">
      <c r="A12" s="103" t="s">
        <v>303</v>
      </c>
      <c r="B12" s="104" t="s">
        <v>304</v>
      </c>
      <c r="C12" s="127">
        <v>425.14</v>
      </c>
      <c r="D12" s="127">
        <v>687.5571698113208</v>
      </c>
      <c r="E12" s="127">
        <v>506.29528301886796</v>
      </c>
      <c r="F12" s="127">
        <v>307.86</v>
      </c>
      <c r="G12" s="127">
        <v>489.8428301886793</v>
      </c>
      <c r="H12" s="127">
        <v>360.70471698113204</v>
      </c>
    </row>
    <row r="13" spans="1:8" ht="30">
      <c r="A13" s="103" t="s">
        <v>305</v>
      </c>
      <c r="B13" s="104" t="s">
        <v>306</v>
      </c>
      <c r="C13" s="127">
        <v>122.96</v>
      </c>
      <c r="D13" s="127">
        <v>204.62037735849057</v>
      </c>
      <c r="E13" s="127">
        <v>121.46415094339623</v>
      </c>
      <c r="F13" s="127">
        <v>89.04</v>
      </c>
      <c r="G13" s="127">
        <v>145.7796226415094</v>
      </c>
      <c r="H13" s="127">
        <v>86.53584905660377</v>
      </c>
    </row>
    <row r="14" spans="1:8" ht="30">
      <c r="A14" s="103" t="s">
        <v>307</v>
      </c>
      <c r="B14" s="104" t="s">
        <v>308</v>
      </c>
      <c r="C14" s="127">
        <v>9</v>
      </c>
      <c r="D14" s="127">
        <v>141.90283018867925</v>
      </c>
      <c r="E14" s="127">
        <v>99.27358490566039</v>
      </c>
      <c r="F14" s="127">
        <v>0</v>
      </c>
      <c r="G14" s="127">
        <v>101.09716981132075</v>
      </c>
      <c r="H14" s="127">
        <v>70.72641509433961</v>
      </c>
    </row>
    <row r="15" spans="1:8" ht="30">
      <c r="A15" s="103" t="s">
        <v>309</v>
      </c>
      <c r="B15" s="104" t="s">
        <v>310</v>
      </c>
      <c r="C15" s="127"/>
      <c r="D15" s="127"/>
      <c r="E15" s="127"/>
      <c r="F15" s="127"/>
      <c r="G15" s="127">
        <v>0</v>
      </c>
      <c r="H15" s="127"/>
    </row>
    <row r="16" spans="1:8" ht="45">
      <c r="A16" s="103" t="s">
        <v>311</v>
      </c>
      <c r="B16" s="104" t="s">
        <v>312</v>
      </c>
      <c r="C16" s="127"/>
      <c r="D16" s="127"/>
      <c r="E16" s="127"/>
      <c r="F16" s="127"/>
      <c r="G16" s="127">
        <v>0</v>
      </c>
      <c r="H16" s="127"/>
    </row>
    <row r="17" spans="1:8" ht="45">
      <c r="A17" s="103" t="s">
        <v>313</v>
      </c>
      <c r="B17" s="104" t="s">
        <v>314</v>
      </c>
      <c r="C17" s="127"/>
      <c r="D17" s="127"/>
      <c r="E17" s="127"/>
      <c r="F17" s="127"/>
      <c r="G17" s="127">
        <v>0</v>
      </c>
      <c r="H17" s="127"/>
    </row>
    <row r="18" spans="1:8" ht="15">
      <c r="A18" s="103" t="s">
        <v>315</v>
      </c>
      <c r="B18" s="104" t="s">
        <v>61</v>
      </c>
      <c r="C18" s="127"/>
      <c r="D18" s="127"/>
      <c r="E18" s="127"/>
      <c r="F18" s="127"/>
      <c r="G18" s="127">
        <v>0</v>
      </c>
      <c r="H18" s="127"/>
    </row>
    <row r="19" spans="1:8" ht="30">
      <c r="A19" s="103" t="s">
        <v>316</v>
      </c>
      <c r="B19" s="104" t="s">
        <v>317</v>
      </c>
      <c r="C19" s="127"/>
      <c r="D19" s="127"/>
      <c r="E19" s="127"/>
      <c r="F19" s="127"/>
      <c r="G19" s="127">
        <v>0</v>
      </c>
      <c r="H19" s="127"/>
    </row>
    <row r="20" spans="1:8" ht="75">
      <c r="A20" s="103" t="s">
        <v>318</v>
      </c>
      <c r="B20" s="104" t="s">
        <v>319</v>
      </c>
      <c r="C20" s="127"/>
      <c r="D20" s="127"/>
      <c r="E20" s="127"/>
      <c r="F20" s="127"/>
      <c r="G20" s="127">
        <v>0</v>
      </c>
      <c r="H20" s="127"/>
    </row>
    <row r="21" spans="1:8" ht="15">
      <c r="A21" s="103" t="s">
        <v>320</v>
      </c>
      <c r="B21" s="104" t="s">
        <v>64</v>
      </c>
      <c r="C21" s="127"/>
      <c r="D21" s="127"/>
      <c r="E21" s="127"/>
      <c r="F21" s="127"/>
      <c r="G21" s="127">
        <v>0</v>
      </c>
      <c r="H21" s="127"/>
    </row>
    <row r="22" spans="1:8" ht="45">
      <c r="A22" s="103" t="s">
        <v>321</v>
      </c>
      <c r="B22" s="104" t="s">
        <v>65</v>
      </c>
      <c r="C22" s="127">
        <v>9</v>
      </c>
      <c r="D22" s="127">
        <v>141.90283018867925</v>
      </c>
      <c r="E22" s="127">
        <v>99.27358490566039</v>
      </c>
      <c r="F22" s="127">
        <v>0</v>
      </c>
      <c r="G22" s="127">
        <v>101.09716981132075</v>
      </c>
      <c r="H22" s="127">
        <v>70.72641509433961</v>
      </c>
    </row>
    <row r="23" spans="1:8" ht="31.5" customHeight="1">
      <c r="A23" s="103" t="s">
        <v>322</v>
      </c>
      <c r="B23" s="105" t="s">
        <v>323</v>
      </c>
      <c r="C23" s="128"/>
      <c r="D23" s="128"/>
      <c r="E23" s="128"/>
      <c r="F23" s="128"/>
      <c r="G23" s="128"/>
      <c r="H23" s="128"/>
    </row>
    <row r="24" spans="1:8" ht="15">
      <c r="A24" s="103" t="s">
        <v>324</v>
      </c>
      <c r="B24" s="104" t="s">
        <v>67</v>
      </c>
      <c r="C24" s="127"/>
      <c r="D24" s="127"/>
      <c r="E24" s="127"/>
      <c r="F24" s="127"/>
      <c r="G24" s="127"/>
      <c r="H24" s="127"/>
    </row>
    <row r="25" spans="1:8" ht="15">
      <c r="A25" s="103" t="s">
        <v>325</v>
      </c>
      <c r="B25" s="104" t="s">
        <v>326</v>
      </c>
      <c r="C25" s="127"/>
      <c r="D25" s="127"/>
      <c r="E25" s="127"/>
      <c r="F25" s="127"/>
      <c r="G25" s="127"/>
      <c r="H25" s="127"/>
    </row>
    <row r="26" spans="1:8" ht="15">
      <c r="A26" s="103" t="s">
        <v>327</v>
      </c>
      <c r="B26" s="104" t="s">
        <v>69</v>
      </c>
      <c r="C26" s="127"/>
      <c r="D26" s="127"/>
      <c r="E26" s="127"/>
      <c r="F26" s="127"/>
      <c r="G26" s="127"/>
      <c r="H26" s="127"/>
    </row>
    <row r="27" spans="1:8" ht="45">
      <c r="A27" s="103" t="s">
        <v>328</v>
      </c>
      <c r="B27" s="104" t="s">
        <v>329</v>
      </c>
      <c r="C27" s="127"/>
      <c r="D27" s="127"/>
      <c r="E27" s="127"/>
      <c r="F27" s="127"/>
      <c r="G27" s="127"/>
      <c r="H27" s="127"/>
    </row>
    <row r="28" spans="1:8" ht="15" hidden="1">
      <c r="A28" s="106"/>
      <c r="B28" s="107"/>
      <c r="C28" s="108"/>
      <c r="D28" s="108"/>
      <c r="E28" s="108"/>
      <c r="F28" s="108"/>
      <c r="G28" s="108"/>
      <c r="H28" s="108"/>
    </row>
    <row r="29" spans="1:8" ht="15" hidden="1">
      <c r="A29" s="106"/>
      <c r="B29" s="107"/>
      <c r="C29" s="108"/>
      <c r="D29" s="108"/>
      <c r="E29" s="108"/>
      <c r="F29" s="108"/>
      <c r="G29" s="108"/>
      <c r="H29" s="108"/>
    </row>
    <row r="30" spans="1:5" ht="31.5" hidden="1">
      <c r="A30" s="109" t="s">
        <v>330</v>
      </c>
      <c r="B30" s="109" t="s">
        <v>331</v>
      </c>
      <c r="C30" s="109" t="s">
        <v>332</v>
      </c>
      <c r="D30" s="109" t="s">
        <v>333</v>
      </c>
      <c r="E30" s="109" t="s">
        <v>334</v>
      </c>
    </row>
    <row r="31" spans="1:5" ht="15.75" hidden="1">
      <c r="A31" s="110">
        <v>2016</v>
      </c>
      <c r="B31" s="109">
        <v>1</v>
      </c>
      <c r="C31" s="109">
        <f>(C9+F9)*1000</f>
        <v>954000</v>
      </c>
      <c r="D31" s="111" t="e">
        <f>#REF!*1000/C31</f>
        <v>#REF!</v>
      </c>
      <c r="E31" s="111">
        <v>0</v>
      </c>
    </row>
    <row r="32" spans="1:5" ht="15.75" hidden="1">
      <c r="A32" s="110">
        <v>2017</v>
      </c>
      <c r="B32" s="109">
        <v>0.6</v>
      </c>
      <c r="C32" s="109">
        <f>(D9+G9)*1000</f>
        <v>1770800.0000000002</v>
      </c>
      <c r="D32" s="111" t="e">
        <f>#REF!*1000/C32</f>
        <v>#REF!</v>
      </c>
      <c r="E32" s="111">
        <v>0</v>
      </c>
    </row>
    <row r="33" spans="1:5" s="115" customFormat="1" ht="15.75" hidden="1">
      <c r="A33" s="112">
        <v>2018</v>
      </c>
      <c r="B33" s="113">
        <v>3</v>
      </c>
      <c r="C33" s="113">
        <f>(E9+H9)*1000</f>
        <v>1245000</v>
      </c>
      <c r="D33" s="114" t="e">
        <f>#REF!*1000/C33</f>
        <v>#REF!</v>
      </c>
      <c r="E33" s="114" t="e">
        <f>#REF!*1000/D33</f>
        <v>#REF!</v>
      </c>
    </row>
    <row r="35" spans="1:8" ht="15">
      <c r="A35" s="99"/>
      <c r="B35" s="99" t="s">
        <v>289</v>
      </c>
      <c r="C35" s="99"/>
      <c r="D35" s="99"/>
      <c r="E35" s="99" t="s">
        <v>290</v>
      </c>
      <c r="F35" s="99"/>
      <c r="G35" s="99" t="s">
        <v>291</v>
      </c>
      <c r="H35" s="99" t="s">
        <v>292</v>
      </c>
    </row>
    <row r="36" spans="1:8" ht="15">
      <c r="A36" s="99"/>
      <c r="B36" s="99" t="s">
        <v>293</v>
      </c>
      <c r="C36" s="99"/>
      <c r="D36" s="99"/>
      <c r="E36" s="99"/>
      <c r="F36" s="99"/>
      <c r="G36" s="99"/>
      <c r="H36" s="99"/>
    </row>
  </sheetData>
  <sheetProtection/>
  <mergeCells count="5">
    <mergeCell ref="B2:H2"/>
    <mergeCell ref="A5:A7"/>
    <mergeCell ref="B5:B7"/>
    <mergeCell ref="C5:E5"/>
    <mergeCell ref="F5:H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F15"/>
  <sheetViews>
    <sheetView view="pageBreakPreview" zoomScale="85" zoomScaleSheetLayoutView="85" zoomScalePageLayoutView="0" workbookViewId="0" topLeftCell="A4">
      <selection activeCell="DD15" sqref="DD15"/>
    </sheetView>
  </sheetViews>
  <sheetFormatPr defaultColWidth="0.875" defaultRowHeight="12.75"/>
  <cols>
    <col min="1" max="95" width="0.875" style="2" customWidth="1"/>
    <col min="96" max="96" width="0.2421875" style="2" customWidth="1"/>
    <col min="97" max="101" width="0.875" style="2" customWidth="1"/>
    <col min="102" max="102" width="2.00390625" style="2" customWidth="1"/>
    <col min="103" max="106" width="0.875" style="2" customWidth="1"/>
    <col min="107" max="115" width="10.75390625" style="2" customWidth="1"/>
    <col min="116" max="16384" width="0.875" style="2" customWidth="1"/>
  </cols>
  <sheetData>
    <row r="1" s="1" customFormat="1" ht="12.75">
      <c r="BO1" s="1" t="s">
        <v>73</v>
      </c>
    </row>
    <row r="2" spans="67:102" s="1" customFormat="1" ht="54.75" customHeight="1">
      <c r="BO2" s="277" t="s">
        <v>100</v>
      </c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</row>
    <row r="3" s="1" customFormat="1" ht="5.25" customHeight="1" hidden="1"/>
    <row r="4" s="8" customFormat="1" ht="12"/>
    <row r="5" s="8" customFormat="1" ht="12"/>
    <row r="6" s="1" customFormat="1" ht="12.75"/>
    <row r="7" s="3" customFormat="1" ht="16.5">
      <c r="CX7" s="4"/>
    </row>
    <row r="8" s="3" customFormat="1" ht="39" customHeight="1"/>
    <row r="9" spans="1:102" s="5" customFormat="1" ht="18.75">
      <c r="A9" s="210" t="s">
        <v>74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</row>
    <row r="10" spans="1:102" s="6" customFormat="1" ht="41.25" customHeight="1">
      <c r="A10" s="211" t="s">
        <v>75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</row>
    <row r="11" s="3" customFormat="1" ht="16.5"/>
    <row r="12" spans="1:110" s="9" customFormat="1" ht="84.75" customHeight="1">
      <c r="A12" s="240" t="s">
        <v>76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41" t="s">
        <v>77</v>
      </c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41" t="s">
        <v>78</v>
      </c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DC12" s="17"/>
      <c r="DD12" s="17"/>
      <c r="DE12" s="17"/>
      <c r="DF12" s="17"/>
    </row>
    <row r="13" spans="1:110" s="10" customFormat="1" ht="67.5" customHeight="1">
      <c r="A13" s="256" t="s">
        <v>29</v>
      </c>
      <c r="B13" s="256"/>
      <c r="C13" s="256"/>
      <c r="D13" s="256"/>
      <c r="E13" s="256"/>
      <c r="F13" s="256"/>
      <c r="G13" s="256"/>
      <c r="H13" s="306" t="s">
        <v>79</v>
      </c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7"/>
      <c r="AN13" s="308">
        <v>0</v>
      </c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9">
        <v>0</v>
      </c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10"/>
      <c r="DC13" s="43"/>
      <c r="DD13" s="17"/>
      <c r="DE13" s="17"/>
      <c r="DF13" s="17"/>
    </row>
    <row r="14" spans="1:110" s="10" customFormat="1" ht="129" customHeight="1">
      <c r="A14" s="194" t="s">
        <v>32</v>
      </c>
      <c r="B14" s="194"/>
      <c r="C14" s="194"/>
      <c r="D14" s="194"/>
      <c r="E14" s="194"/>
      <c r="F14" s="194"/>
      <c r="G14" s="194"/>
      <c r="H14" s="265" t="s">
        <v>80</v>
      </c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6"/>
      <c r="AN14" s="302">
        <v>0</v>
      </c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>
        <v>0</v>
      </c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3"/>
      <c r="DC14" s="75"/>
      <c r="DD14" s="17"/>
      <c r="DE14" s="17"/>
      <c r="DF14" s="17"/>
    </row>
    <row r="15" spans="1:102" s="10" customFormat="1" ht="65.25" customHeight="1">
      <c r="A15" s="194" t="s">
        <v>34</v>
      </c>
      <c r="B15" s="194"/>
      <c r="C15" s="194"/>
      <c r="D15" s="194"/>
      <c r="E15" s="194"/>
      <c r="F15" s="194"/>
      <c r="G15" s="194"/>
      <c r="H15" s="265" t="s">
        <v>81</v>
      </c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6"/>
      <c r="AN15" s="304">
        <v>0</v>
      </c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>
        <v>0</v>
      </c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5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4"/>
  <sheetViews>
    <sheetView view="pageBreakPreview" zoomScale="85" zoomScaleSheetLayoutView="85" zoomScalePageLayoutView="0" workbookViewId="0" topLeftCell="A10">
      <selection activeCell="DG13" sqref="DG13"/>
    </sheetView>
  </sheetViews>
  <sheetFormatPr defaultColWidth="0.875" defaultRowHeight="12.75"/>
  <cols>
    <col min="1" max="102" width="0.875" style="2" customWidth="1"/>
    <col min="103" max="103" width="10.625" style="2" customWidth="1"/>
    <col min="104" max="16384" width="0.875" style="2" customWidth="1"/>
  </cols>
  <sheetData>
    <row r="1" s="1" customFormat="1" ht="12.75">
      <c r="BO1" s="1" t="s">
        <v>82</v>
      </c>
    </row>
    <row r="2" spans="67:102" s="1" customFormat="1" ht="40.5" customHeight="1">
      <c r="BO2" s="277" t="s">
        <v>100</v>
      </c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</row>
    <row r="3" s="1" customFormat="1" ht="5.25" customHeight="1" hidden="1"/>
    <row r="4" s="8" customFormat="1" ht="12"/>
    <row r="5" s="8" customFormat="1" ht="12"/>
    <row r="6" s="1" customFormat="1" ht="12.75"/>
    <row r="7" s="3" customFormat="1" ht="16.5">
      <c r="CX7" s="4"/>
    </row>
    <row r="8" s="3" customFormat="1" ht="36" customHeight="1"/>
    <row r="9" spans="1:102" s="5" customFormat="1" ht="18.75">
      <c r="A9" s="210" t="s">
        <v>74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</row>
    <row r="10" spans="1:102" s="6" customFormat="1" ht="59.25" customHeight="1">
      <c r="A10" s="211" t="s">
        <v>83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</row>
    <row r="11" s="3" customFormat="1" ht="16.5"/>
    <row r="12" spans="1:103" s="9" customFormat="1" ht="176.25" customHeight="1">
      <c r="A12" s="201" t="s">
        <v>76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41" t="s">
        <v>84</v>
      </c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41" t="s">
        <v>85</v>
      </c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41" t="s">
        <v>86</v>
      </c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40"/>
      <c r="CY12" s="74"/>
    </row>
    <row r="13" spans="1:102" s="10" customFormat="1" ht="55.5" customHeight="1">
      <c r="A13" s="230" t="s">
        <v>29</v>
      </c>
      <c r="B13" s="220"/>
      <c r="C13" s="220"/>
      <c r="D13" s="220"/>
      <c r="E13" s="220"/>
      <c r="F13" s="220"/>
      <c r="G13" s="220"/>
      <c r="H13" s="315" t="s">
        <v>87</v>
      </c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6"/>
      <c r="AH13" s="317">
        <v>0</v>
      </c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>
        <v>0</v>
      </c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>
        <v>0</v>
      </c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</row>
    <row r="14" spans="1:102" s="10" customFormat="1" ht="23.25" customHeight="1">
      <c r="A14" s="230"/>
      <c r="B14" s="220"/>
      <c r="C14" s="220"/>
      <c r="D14" s="220"/>
      <c r="E14" s="220"/>
      <c r="F14" s="220"/>
      <c r="G14" s="220"/>
      <c r="H14" s="311" t="s">
        <v>88</v>
      </c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2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</row>
    <row r="15" spans="1:103" s="10" customFormat="1" ht="27" customHeight="1">
      <c r="A15" s="230"/>
      <c r="B15" s="220"/>
      <c r="C15" s="220"/>
      <c r="D15" s="220"/>
      <c r="E15" s="220"/>
      <c r="F15" s="220"/>
      <c r="G15" s="220"/>
      <c r="H15" s="311" t="s">
        <v>116</v>
      </c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2"/>
      <c r="AH15" s="322">
        <v>0</v>
      </c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>
        <v>0</v>
      </c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>
        <v>0</v>
      </c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21"/>
    </row>
    <row r="16" spans="1:102" s="10" customFormat="1" ht="29.25" customHeight="1" hidden="1">
      <c r="A16" s="230"/>
      <c r="B16" s="220"/>
      <c r="C16" s="220"/>
      <c r="D16" s="220"/>
      <c r="E16" s="220"/>
      <c r="F16" s="220"/>
      <c r="G16" s="220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4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</row>
    <row r="17" spans="1:102" s="10" customFormat="1" ht="23.25" customHeight="1">
      <c r="A17" s="318"/>
      <c r="B17" s="256"/>
      <c r="C17" s="256"/>
      <c r="D17" s="256"/>
      <c r="E17" s="256"/>
      <c r="F17" s="256"/>
      <c r="G17" s="256"/>
      <c r="H17" s="319" t="s">
        <v>89</v>
      </c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20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</row>
    <row r="18" spans="1:102" s="10" customFormat="1" ht="55.5" customHeight="1">
      <c r="A18" s="230" t="s">
        <v>32</v>
      </c>
      <c r="B18" s="220"/>
      <c r="C18" s="220"/>
      <c r="D18" s="220"/>
      <c r="E18" s="220"/>
      <c r="F18" s="220"/>
      <c r="G18" s="220"/>
      <c r="H18" s="315" t="s">
        <v>90</v>
      </c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6"/>
      <c r="AH18" s="328">
        <v>0</v>
      </c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17">
        <v>0</v>
      </c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>
        <v>0</v>
      </c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</row>
    <row r="19" spans="1:102" s="10" customFormat="1" ht="23.25" customHeight="1">
      <c r="A19" s="230"/>
      <c r="B19" s="220"/>
      <c r="C19" s="220"/>
      <c r="D19" s="220"/>
      <c r="E19" s="220"/>
      <c r="F19" s="220"/>
      <c r="G19" s="220"/>
      <c r="H19" s="311" t="s">
        <v>88</v>
      </c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2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</row>
    <row r="20" spans="1:102" s="10" customFormat="1" ht="27" customHeight="1" hidden="1">
      <c r="A20" s="230"/>
      <c r="B20" s="220"/>
      <c r="C20" s="220"/>
      <c r="D20" s="220"/>
      <c r="E20" s="220"/>
      <c r="F20" s="220"/>
      <c r="G20" s="220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4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</row>
    <row r="21" spans="1:102" s="10" customFormat="1" ht="27.75" customHeight="1">
      <c r="A21" s="230"/>
      <c r="B21" s="220"/>
      <c r="C21" s="220"/>
      <c r="D21" s="220"/>
      <c r="E21" s="220"/>
      <c r="F21" s="220"/>
      <c r="G21" s="220"/>
      <c r="H21" s="311" t="s">
        <v>116</v>
      </c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2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</row>
    <row r="22" spans="1:102" s="10" customFormat="1" ht="23.25" customHeight="1">
      <c r="A22" s="318"/>
      <c r="B22" s="256"/>
      <c r="C22" s="256"/>
      <c r="D22" s="256"/>
      <c r="E22" s="256"/>
      <c r="F22" s="256"/>
      <c r="G22" s="256"/>
      <c r="H22" s="319" t="s">
        <v>89</v>
      </c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20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</row>
    <row r="24" spans="4:97" ht="15"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</row>
  </sheetData>
  <sheetProtection/>
  <mergeCells count="58">
    <mergeCell ref="D24:CS24"/>
    <mergeCell ref="A15:G15"/>
    <mergeCell ref="H15:AG15"/>
    <mergeCell ref="AH15:BD15"/>
    <mergeCell ref="BE15:CA15"/>
    <mergeCell ref="A20:G20"/>
    <mergeCell ref="H20:AG20"/>
    <mergeCell ref="AH20:BD20"/>
    <mergeCell ref="BE20:CA20"/>
    <mergeCell ref="AH18:BD18"/>
    <mergeCell ref="CB20:CX20"/>
    <mergeCell ref="BE18:CA18"/>
    <mergeCell ref="CB18:CX18"/>
    <mergeCell ref="CB21:CX21"/>
    <mergeCell ref="A21:G21"/>
    <mergeCell ref="H21:AG21"/>
    <mergeCell ref="AH21:BD21"/>
    <mergeCell ref="BE21:CA21"/>
    <mergeCell ref="AH16:BD16"/>
    <mergeCell ref="BE16:CA16"/>
    <mergeCell ref="CB16:CX16"/>
    <mergeCell ref="A22:G22"/>
    <mergeCell ref="H22:AG22"/>
    <mergeCell ref="AH22:BD22"/>
    <mergeCell ref="BE22:CA22"/>
    <mergeCell ref="CB22:CX22"/>
    <mergeCell ref="A18:G18"/>
    <mergeCell ref="H18:AG18"/>
    <mergeCell ref="CB15:CX15"/>
    <mergeCell ref="BE13:CA13"/>
    <mergeCell ref="CB13:CX13"/>
    <mergeCell ref="A19:G19"/>
    <mergeCell ref="H19:AG19"/>
    <mergeCell ref="AH19:BD19"/>
    <mergeCell ref="BE19:CA19"/>
    <mergeCell ref="CB19:CX19"/>
    <mergeCell ref="A16:G16"/>
    <mergeCell ref="H16:AG16"/>
    <mergeCell ref="BO2:CX2"/>
    <mergeCell ref="A9:CX9"/>
    <mergeCell ref="A10:CX10"/>
    <mergeCell ref="A12:AG12"/>
    <mergeCell ref="AH12:BD12"/>
    <mergeCell ref="A17:G17"/>
    <mergeCell ref="H17:AG17"/>
    <mergeCell ref="AH17:BD17"/>
    <mergeCell ref="BE17:CA17"/>
    <mergeCell ref="CB17:CX17"/>
    <mergeCell ref="BE12:CA12"/>
    <mergeCell ref="CB12:CX12"/>
    <mergeCell ref="A14:G14"/>
    <mergeCell ref="H14:AG14"/>
    <mergeCell ref="AH14:BD14"/>
    <mergeCell ref="BE14:CA14"/>
    <mergeCell ref="A13:G13"/>
    <mergeCell ref="H13:AG13"/>
    <mergeCell ref="AH13:BD13"/>
    <mergeCell ref="CB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view="pageBreakPreview" zoomScale="110" zoomScaleNormal="80" zoomScaleSheetLayoutView="110" zoomScalePageLayoutView="0" workbookViewId="0" topLeftCell="A7">
      <selection activeCell="H13" sqref="H13"/>
    </sheetView>
  </sheetViews>
  <sheetFormatPr defaultColWidth="9.00390625" defaultRowHeight="12.75"/>
  <cols>
    <col min="1" max="1" width="34.25390625" style="50" customWidth="1"/>
    <col min="2" max="2" width="13.125" style="53" customWidth="1"/>
    <col min="3" max="3" width="13.125" style="52" customWidth="1"/>
    <col min="4" max="4" width="13.125" style="51" customWidth="1"/>
    <col min="5" max="5" width="13.125" style="53" customWidth="1"/>
    <col min="6" max="6" width="13.125" style="52" customWidth="1"/>
    <col min="7" max="7" width="13.125" style="51" customWidth="1"/>
    <col min="8" max="8" width="13.125" style="53" customWidth="1"/>
    <col min="9" max="9" width="13.125" style="52" customWidth="1"/>
    <col min="10" max="10" width="13.125" style="51" customWidth="1"/>
    <col min="11" max="16384" width="9.125" style="50" customWidth="1"/>
  </cols>
  <sheetData>
    <row r="1" spans="5:10" ht="12.75">
      <c r="E1" s="50"/>
      <c r="G1" s="1" t="s">
        <v>91</v>
      </c>
      <c r="H1" s="50"/>
      <c r="I1" s="50"/>
      <c r="J1" s="50"/>
    </row>
    <row r="2" spans="5:40" ht="29.25" customHeight="1">
      <c r="E2" s="50"/>
      <c r="F2" s="71"/>
      <c r="G2" s="277" t="s">
        <v>100</v>
      </c>
      <c r="H2" s="329"/>
      <c r="I2" s="329"/>
      <c r="J2" s="32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5:10" ht="12.75">
      <c r="E3" s="50"/>
      <c r="G3" s="8"/>
      <c r="H3" s="50"/>
      <c r="I3" s="50"/>
      <c r="J3" s="50"/>
    </row>
    <row r="4" spans="5:10" ht="12.75">
      <c r="E4" s="50"/>
      <c r="G4" s="8"/>
      <c r="H4" s="50"/>
      <c r="I4" s="50"/>
      <c r="J4" s="50"/>
    </row>
    <row r="5" spans="5:10" ht="12.75">
      <c r="E5" s="8"/>
      <c r="H5" s="50"/>
      <c r="I5" s="50"/>
      <c r="J5" s="50"/>
    </row>
    <row r="6" spans="5:10" ht="12.75">
      <c r="E6" s="8"/>
      <c r="H6" s="50"/>
      <c r="I6" s="50"/>
      <c r="J6" s="50"/>
    </row>
    <row r="7" spans="1:10" ht="57.75" customHeight="1">
      <c r="A7" s="330" t="s">
        <v>190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0" s="61" customFormat="1" ht="49.5" customHeight="1">
      <c r="A8" s="333" t="s">
        <v>174</v>
      </c>
      <c r="B8" s="337" t="s">
        <v>191</v>
      </c>
      <c r="C8" s="338"/>
      <c r="D8" s="338"/>
      <c r="E8" s="338"/>
      <c r="F8" s="338"/>
      <c r="G8" s="338"/>
      <c r="H8" s="338"/>
      <c r="I8" s="338"/>
      <c r="J8" s="339"/>
    </row>
    <row r="9" spans="1:10" s="61" customFormat="1" ht="68.25" customHeight="1">
      <c r="A9" s="333"/>
      <c r="B9" s="334" t="s">
        <v>173</v>
      </c>
      <c r="C9" s="335"/>
      <c r="D9" s="336"/>
      <c r="E9" s="334" t="s">
        <v>172</v>
      </c>
      <c r="F9" s="335"/>
      <c r="G9" s="336"/>
      <c r="H9" s="334" t="s">
        <v>171</v>
      </c>
      <c r="I9" s="335"/>
      <c r="J9" s="336"/>
    </row>
    <row r="10" spans="1:10" s="61" customFormat="1" ht="11.25">
      <c r="A10" s="333"/>
      <c r="B10" s="64" t="s">
        <v>88</v>
      </c>
      <c r="C10" s="63" t="s">
        <v>170</v>
      </c>
      <c r="D10" s="62" t="s">
        <v>169</v>
      </c>
      <c r="E10" s="64" t="s">
        <v>88</v>
      </c>
      <c r="F10" s="63" t="s">
        <v>170</v>
      </c>
      <c r="G10" s="62" t="s">
        <v>169</v>
      </c>
      <c r="H10" s="64" t="s">
        <v>88</v>
      </c>
      <c r="I10" s="63" t="s">
        <v>170</v>
      </c>
      <c r="J10" s="62" t="s">
        <v>169</v>
      </c>
    </row>
    <row r="11" spans="1:10" s="55" customFormat="1" ht="11.25">
      <c r="A11" s="60">
        <v>1</v>
      </c>
      <c r="B11" s="59">
        <v>2</v>
      </c>
      <c r="C11" s="60">
        <v>3</v>
      </c>
      <c r="D11" s="59">
        <v>4</v>
      </c>
      <c r="E11" s="60">
        <v>5</v>
      </c>
      <c r="F11" s="59">
        <v>6</v>
      </c>
      <c r="G11" s="60">
        <v>7</v>
      </c>
      <c r="H11" s="59">
        <v>8</v>
      </c>
      <c r="I11" s="60">
        <v>9</v>
      </c>
      <c r="J11" s="59">
        <v>10</v>
      </c>
    </row>
    <row r="12" spans="1:10" s="55" customFormat="1" ht="11.25">
      <c r="A12" s="57" t="s">
        <v>168</v>
      </c>
      <c r="B12" s="56">
        <v>1</v>
      </c>
      <c r="C12" s="56"/>
      <c r="D12" s="56"/>
      <c r="E12" s="56">
        <v>15</v>
      </c>
      <c r="F12" s="56"/>
      <c r="G12" s="56"/>
      <c r="H12" s="58">
        <v>458.33</v>
      </c>
      <c r="I12" s="58"/>
      <c r="J12" s="58"/>
    </row>
    <row r="13" spans="1:10" s="55" customFormat="1" ht="11.25">
      <c r="A13" s="57" t="s">
        <v>167</v>
      </c>
      <c r="B13" s="56">
        <v>1</v>
      </c>
      <c r="C13" s="56"/>
      <c r="D13" s="56"/>
      <c r="E13" s="56">
        <v>15</v>
      </c>
      <c r="F13" s="56"/>
      <c r="G13" s="56"/>
      <c r="H13" s="58">
        <v>458.33</v>
      </c>
      <c r="I13" s="58"/>
      <c r="J13" s="58"/>
    </row>
    <row r="14" spans="1:10" s="55" customFormat="1" ht="11.25">
      <c r="A14" s="57" t="s">
        <v>166</v>
      </c>
      <c r="B14" s="56"/>
      <c r="C14" s="56"/>
      <c r="D14" s="56"/>
      <c r="E14" s="58"/>
      <c r="F14" s="58"/>
      <c r="G14" s="58"/>
      <c r="H14" s="58"/>
      <c r="I14" s="58"/>
      <c r="J14" s="58"/>
    </row>
    <row r="15" spans="1:10" s="55" customFormat="1" ht="11.25">
      <c r="A15" s="57" t="s">
        <v>165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s="55" customFormat="1" ht="11.25">
      <c r="A16" s="57" t="s">
        <v>164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s="55" customFormat="1" ht="11.25">
      <c r="A17" s="57" t="s">
        <v>161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s="55" customFormat="1" ht="11.25">
      <c r="A18" s="57" t="s">
        <v>163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0" s="55" customFormat="1" ht="11.25">
      <c r="A19" s="57" t="s">
        <v>161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s="55" customFormat="1" ht="11.25">
      <c r="A20" s="57" t="s">
        <v>162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s="55" customFormat="1" ht="11.25">
      <c r="A21" s="57" t="s">
        <v>161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s="55" customFormat="1" ht="11.25">
      <c r="A22" s="57" t="s">
        <v>160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s="54" customFormat="1" ht="11.25">
      <c r="A23" s="72" t="s">
        <v>159</v>
      </c>
      <c r="B23" s="59">
        <f aca="true" t="shared" si="0" ref="B23:J23">B12+B14+B16+B18+B20+B22</f>
        <v>1</v>
      </c>
      <c r="C23" s="59">
        <f t="shared" si="0"/>
        <v>0</v>
      </c>
      <c r="D23" s="59">
        <f t="shared" si="0"/>
        <v>0</v>
      </c>
      <c r="E23" s="59">
        <f t="shared" si="0"/>
        <v>15</v>
      </c>
      <c r="F23" s="59">
        <f t="shared" si="0"/>
        <v>0</v>
      </c>
      <c r="G23" s="59">
        <f t="shared" si="0"/>
        <v>0</v>
      </c>
      <c r="H23" s="59">
        <f t="shared" si="0"/>
        <v>458.33</v>
      </c>
      <c r="I23" s="59">
        <f t="shared" si="0"/>
        <v>0</v>
      </c>
      <c r="J23" s="59">
        <f t="shared" si="0"/>
        <v>0</v>
      </c>
    </row>
    <row r="25" spans="1:10" ht="12.75">
      <c r="A25" s="331" t="s">
        <v>158</v>
      </c>
      <c r="B25" s="331"/>
      <c r="C25" s="331"/>
      <c r="D25" s="331"/>
      <c r="E25" s="331"/>
      <c r="F25" s="331"/>
      <c r="G25" s="331"/>
      <c r="H25" s="331"/>
      <c r="I25" s="331"/>
      <c r="J25" s="331"/>
    </row>
    <row r="26" spans="1:10" ht="30.75" customHeight="1">
      <c r="A26" s="332" t="s">
        <v>157</v>
      </c>
      <c r="B26" s="332"/>
      <c r="C26" s="332"/>
      <c r="D26" s="332"/>
      <c r="E26" s="332"/>
      <c r="F26" s="332"/>
      <c r="G26" s="332"/>
      <c r="H26" s="332"/>
      <c r="I26" s="332"/>
      <c r="J26" s="332"/>
    </row>
  </sheetData>
  <sheetProtection/>
  <autoFilter ref="A11:J23"/>
  <mergeCells count="9">
    <mergeCell ref="G2:J2"/>
    <mergeCell ref="A7:J7"/>
    <mergeCell ref="A25:J25"/>
    <mergeCell ref="A26:J26"/>
    <mergeCell ref="A8:A10"/>
    <mergeCell ref="B9:D9"/>
    <mergeCell ref="E9:G9"/>
    <mergeCell ref="H9:J9"/>
    <mergeCell ref="B8:J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N34"/>
  <sheetViews>
    <sheetView view="pageBreakPreview" zoomScale="160" zoomScaleNormal="80" zoomScaleSheetLayoutView="160" zoomScalePageLayoutView="0" workbookViewId="0" topLeftCell="A1">
      <pane ySplit="18" topLeftCell="A19" activePane="bottomLeft" state="frozen"/>
      <selection pane="topLeft" activeCell="A1" sqref="A1"/>
      <selection pane="bottomLeft" activeCell="E25" sqref="E25"/>
    </sheetView>
  </sheetViews>
  <sheetFormatPr defaultColWidth="9.00390625" defaultRowHeight="12.75"/>
  <cols>
    <col min="1" max="1" width="29.75390625" style="50" customWidth="1"/>
    <col min="2" max="2" width="12.375" style="53" customWidth="1"/>
    <col min="3" max="3" width="12.375" style="52" customWidth="1"/>
    <col min="4" max="4" width="12.375" style="51" customWidth="1"/>
    <col min="5" max="5" width="12.375" style="53" customWidth="1"/>
    <col min="6" max="6" width="12.375" style="52" customWidth="1"/>
    <col min="7" max="7" width="12.375" style="51" customWidth="1"/>
    <col min="8" max="8" width="5.625" style="50" customWidth="1"/>
    <col min="9" max="9" width="7.375" style="50" customWidth="1"/>
    <col min="10" max="10" width="6.625" style="50" customWidth="1"/>
    <col min="11" max="11" width="8.125" style="50" customWidth="1"/>
    <col min="12" max="16384" width="9.125" style="50" customWidth="1"/>
  </cols>
  <sheetData>
    <row r="1" ht="12.75" hidden="1"/>
    <row r="2" ht="12.75" hidden="1"/>
    <row r="3" ht="12.75" hidden="1"/>
    <row r="4" ht="12.75" hidden="1"/>
    <row r="5" ht="12.75">
      <c r="E5" s="1" t="s">
        <v>92</v>
      </c>
    </row>
    <row r="6" spans="5:40" ht="39" customHeight="1">
      <c r="E6" s="277" t="s">
        <v>100</v>
      </c>
      <c r="F6" s="329"/>
      <c r="G6" s="32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ht="12.75" hidden="1">
      <c r="E7" s="8"/>
    </row>
    <row r="8" ht="12.75" hidden="1">
      <c r="E8" s="8"/>
    </row>
    <row r="9" ht="12.75" hidden="1"/>
    <row r="10" ht="12.75" hidden="1"/>
    <row r="11" ht="12.75" hidden="1"/>
    <row r="12" ht="12.75" hidden="1"/>
    <row r="13" ht="12.75" hidden="1"/>
    <row r="14" spans="1:7" ht="37.5" customHeight="1">
      <c r="A14" s="330" t="s">
        <v>189</v>
      </c>
      <c r="B14" s="330"/>
      <c r="C14" s="330"/>
      <c r="D14" s="330"/>
      <c r="E14" s="330"/>
      <c r="F14" s="330"/>
      <c r="G14" s="330"/>
    </row>
    <row r="15" spans="1:7" s="61" customFormat="1" ht="18" customHeight="1">
      <c r="A15" s="333" t="s">
        <v>174</v>
      </c>
      <c r="B15" s="337" t="s">
        <v>193</v>
      </c>
      <c r="C15" s="338"/>
      <c r="D15" s="338"/>
      <c r="E15" s="338"/>
      <c r="F15" s="338"/>
      <c r="G15" s="338"/>
    </row>
    <row r="16" spans="1:7" s="61" customFormat="1" ht="21.75" customHeight="1">
      <c r="A16" s="333"/>
      <c r="B16" s="334" t="s">
        <v>177</v>
      </c>
      <c r="C16" s="335"/>
      <c r="D16" s="336"/>
      <c r="E16" s="334" t="s">
        <v>172</v>
      </c>
      <c r="F16" s="335"/>
      <c r="G16" s="336"/>
    </row>
    <row r="17" spans="1:7" s="61" customFormat="1" ht="21" customHeight="1">
      <c r="A17" s="333"/>
      <c r="B17" s="64" t="s">
        <v>88</v>
      </c>
      <c r="C17" s="63" t="s">
        <v>170</v>
      </c>
      <c r="D17" s="62" t="s">
        <v>169</v>
      </c>
      <c r="E17" s="64" t="s">
        <v>88</v>
      </c>
      <c r="F17" s="63" t="s">
        <v>170</v>
      </c>
      <c r="G17" s="62" t="s">
        <v>169</v>
      </c>
    </row>
    <row r="18" spans="1:7" s="55" customFormat="1" ht="11.25">
      <c r="A18" s="60">
        <v>1</v>
      </c>
      <c r="B18" s="59">
        <v>2</v>
      </c>
      <c r="C18" s="60">
        <v>3</v>
      </c>
      <c r="D18" s="59">
        <v>4</v>
      </c>
      <c r="E18" s="70">
        <v>5</v>
      </c>
      <c r="F18" s="70">
        <v>6</v>
      </c>
      <c r="G18" s="70">
        <v>7</v>
      </c>
    </row>
    <row r="19" spans="1:13" s="67" customFormat="1" ht="11.25">
      <c r="A19" s="57" t="s">
        <v>168</v>
      </c>
      <c r="B19" s="58">
        <v>1</v>
      </c>
      <c r="C19" s="56"/>
      <c r="D19" s="56"/>
      <c r="E19" s="58">
        <v>15</v>
      </c>
      <c r="F19" s="58"/>
      <c r="G19" s="58"/>
      <c r="H19" s="66"/>
      <c r="I19" s="66"/>
      <c r="L19" s="66"/>
      <c r="M19" s="66"/>
    </row>
    <row r="20" spans="1:13" s="55" customFormat="1" ht="11.25">
      <c r="A20" s="57" t="s">
        <v>167</v>
      </c>
      <c r="B20" s="58">
        <v>1</v>
      </c>
      <c r="C20" s="56"/>
      <c r="D20" s="56"/>
      <c r="E20" s="58">
        <v>15</v>
      </c>
      <c r="F20" s="58"/>
      <c r="G20" s="58"/>
      <c r="H20" s="68"/>
      <c r="I20" s="68"/>
      <c r="L20" s="68"/>
      <c r="M20" s="69"/>
    </row>
    <row r="21" spans="1:13" s="67" customFormat="1" ht="11.25">
      <c r="A21" s="57" t="s">
        <v>166</v>
      </c>
      <c r="B21" s="58"/>
      <c r="C21" s="56"/>
      <c r="D21" s="56"/>
      <c r="E21" s="58"/>
      <c r="F21" s="58"/>
      <c r="G21" s="58"/>
      <c r="H21" s="66"/>
      <c r="I21" s="66"/>
      <c r="L21" s="66"/>
      <c r="M21" s="66"/>
    </row>
    <row r="22" spans="1:13" s="55" customFormat="1" ht="11.25">
      <c r="A22" s="57" t="s">
        <v>165</v>
      </c>
      <c r="B22" s="58"/>
      <c r="C22" s="56"/>
      <c r="D22" s="56"/>
      <c r="E22" s="58"/>
      <c r="F22" s="58"/>
      <c r="G22" s="58"/>
      <c r="H22" s="68"/>
      <c r="I22" s="68"/>
      <c r="L22" s="68"/>
      <c r="M22" s="68"/>
    </row>
    <row r="23" spans="1:13" s="67" customFormat="1" ht="11.25">
      <c r="A23" s="57" t="s">
        <v>164</v>
      </c>
      <c r="B23" s="58">
        <v>2</v>
      </c>
      <c r="C23" s="56"/>
      <c r="D23" s="56"/>
      <c r="E23" s="58">
        <v>550</v>
      </c>
      <c r="F23" s="58"/>
      <c r="G23" s="58"/>
      <c r="H23" s="66"/>
      <c r="I23" s="66"/>
      <c r="L23" s="66"/>
      <c r="M23" s="66"/>
    </row>
    <row r="24" spans="1:13" s="55" customFormat="1" ht="11.25">
      <c r="A24" s="57" t="s">
        <v>161</v>
      </c>
      <c r="B24" s="58">
        <v>2</v>
      </c>
      <c r="C24" s="56"/>
      <c r="D24" s="56"/>
      <c r="E24" s="58">
        <v>550</v>
      </c>
      <c r="F24" s="58"/>
      <c r="G24" s="58"/>
      <c r="H24" s="68"/>
      <c r="I24" s="68"/>
      <c r="L24" s="68"/>
      <c r="M24" s="68"/>
    </row>
    <row r="25" spans="1:13" s="67" customFormat="1" ht="11.25">
      <c r="A25" s="57" t="s">
        <v>163</v>
      </c>
      <c r="B25" s="58">
        <v>5</v>
      </c>
      <c r="C25" s="56"/>
      <c r="D25" s="56"/>
      <c r="E25" s="58">
        <v>4065.18</v>
      </c>
      <c r="F25" s="58"/>
      <c r="G25" s="58"/>
      <c r="H25" s="66"/>
      <c r="I25" s="66"/>
      <c r="L25" s="66"/>
      <c r="M25" s="65"/>
    </row>
    <row r="26" spans="1:13" s="55" customFormat="1" ht="11.25">
      <c r="A26" s="57" t="s">
        <v>161</v>
      </c>
      <c r="B26" s="58">
        <v>5</v>
      </c>
      <c r="C26" s="56"/>
      <c r="D26" s="56"/>
      <c r="E26" s="58">
        <v>4065.18</v>
      </c>
      <c r="F26" s="58"/>
      <c r="G26" s="58"/>
      <c r="H26" s="68"/>
      <c r="I26" s="68"/>
      <c r="L26" s="66"/>
      <c r="M26" s="65"/>
    </row>
    <row r="27" spans="1:13" s="55" customFormat="1" ht="11.25">
      <c r="A27" s="57" t="s">
        <v>162</v>
      </c>
      <c r="B27" s="56"/>
      <c r="C27" s="56"/>
      <c r="D27" s="56"/>
      <c r="E27" s="58"/>
      <c r="F27" s="58"/>
      <c r="G27" s="58"/>
      <c r="H27" s="68"/>
      <c r="I27" s="68"/>
      <c r="J27" s="67"/>
      <c r="K27" s="67"/>
      <c r="L27" s="66"/>
      <c r="M27" s="65"/>
    </row>
    <row r="28" spans="1:13" s="55" customFormat="1" ht="11.25">
      <c r="A28" s="57" t="s">
        <v>161</v>
      </c>
      <c r="B28" s="56"/>
      <c r="C28" s="56"/>
      <c r="D28" s="56"/>
      <c r="E28" s="58"/>
      <c r="F28" s="58"/>
      <c r="G28" s="58"/>
      <c r="L28" s="66"/>
      <c r="M28" s="65"/>
    </row>
    <row r="29" spans="1:13" s="55" customFormat="1" ht="11.25">
      <c r="A29" s="57" t="s">
        <v>160</v>
      </c>
      <c r="B29" s="56"/>
      <c r="C29" s="56"/>
      <c r="D29" s="56"/>
      <c r="E29" s="58"/>
      <c r="F29" s="58"/>
      <c r="G29" s="58"/>
      <c r="J29" s="67"/>
      <c r="K29" s="67"/>
      <c r="L29" s="66"/>
      <c r="M29" s="65"/>
    </row>
    <row r="30" spans="1:13" s="54" customFormat="1" ht="11.25">
      <c r="A30" s="72" t="s">
        <v>159</v>
      </c>
      <c r="B30" s="59">
        <f aca="true" t="shared" si="0" ref="B30:G30">B19+B21+B23+B25+B27+B29</f>
        <v>8</v>
      </c>
      <c r="C30" s="59">
        <f t="shared" si="0"/>
        <v>0</v>
      </c>
      <c r="D30" s="59">
        <f t="shared" si="0"/>
        <v>0</v>
      </c>
      <c r="E30" s="59">
        <f t="shared" si="0"/>
        <v>4630.18</v>
      </c>
      <c r="F30" s="59">
        <f t="shared" si="0"/>
        <v>0</v>
      </c>
      <c r="G30" s="59">
        <f t="shared" si="0"/>
        <v>0</v>
      </c>
      <c r="H30" s="68"/>
      <c r="I30" s="68"/>
      <c r="J30" s="55"/>
      <c r="K30" s="55"/>
      <c r="L30" s="66"/>
      <c r="M30" s="65"/>
    </row>
    <row r="31" spans="10:13" ht="12.75">
      <c r="J31" s="67"/>
      <c r="K31" s="67"/>
      <c r="L31" s="66"/>
      <c r="M31" s="65"/>
    </row>
    <row r="32" spans="1:13" ht="18.75" customHeight="1">
      <c r="A32" s="331" t="s">
        <v>158</v>
      </c>
      <c r="B32" s="331"/>
      <c r="C32" s="331"/>
      <c r="D32" s="331"/>
      <c r="E32" s="331"/>
      <c r="F32" s="331"/>
      <c r="G32" s="331"/>
      <c r="J32" s="55"/>
      <c r="K32" s="55"/>
      <c r="L32" s="66"/>
      <c r="M32" s="65"/>
    </row>
    <row r="33" spans="1:7" ht="47.25" customHeight="1">
      <c r="A33" s="332" t="s">
        <v>176</v>
      </c>
      <c r="B33" s="332"/>
      <c r="C33" s="332"/>
      <c r="D33" s="332"/>
      <c r="E33" s="332"/>
      <c r="F33" s="332"/>
      <c r="G33" s="332"/>
    </row>
    <row r="34" spans="1:7" ht="12.75">
      <c r="A34" s="331" t="s">
        <v>175</v>
      </c>
      <c r="B34" s="331"/>
      <c r="C34" s="331"/>
      <c r="D34" s="331"/>
      <c r="E34" s="331"/>
      <c r="F34" s="331"/>
      <c r="G34" s="331"/>
    </row>
  </sheetData>
  <sheetProtection/>
  <autoFilter ref="A17:G30"/>
  <mergeCells count="9">
    <mergeCell ref="E6:G6"/>
    <mergeCell ref="A33:G33"/>
    <mergeCell ref="A34:G34"/>
    <mergeCell ref="A14:G14"/>
    <mergeCell ref="A15:A17"/>
    <mergeCell ref="B15:G15"/>
    <mergeCell ref="B16:D16"/>
    <mergeCell ref="E16:G16"/>
    <mergeCell ref="A32:G3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B27"/>
  <sheetViews>
    <sheetView view="pageBreakPreview" zoomScale="130" zoomScaleSheetLayoutView="130" zoomScalePageLayoutView="0" workbookViewId="0" topLeftCell="A10">
      <selection activeCell="BJ20" sqref="BJ20:CB21"/>
    </sheetView>
  </sheetViews>
  <sheetFormatPr defaultColWidth="1.12109375" defaultRowHeight="12.75"/>
  <cols>
    <col min="1" max="91" width="1.12109375" style="81" customWidth="1"/>
    <col min="92" max="92" width="9.375" style="81" bestFit="1" customWidth="1"/>
    <col min="93" max="16384" width="1.12109375" style="81" customWidth="1"/>
  </cols>
  <sheetData>
    <row r="1" spans="61:80" s="77" customFormat="1" ht="11.25">
      <c r="BI1" s="78"/>
      <c r="CB1" s="78" t="s">
        <v>194</v>
      </c>
    </row>
    <row r="2" spans="61:80" s="77" customFormat="1" ht="11.25">
      <c r="BI2" s="78"/>
      <c r="CB2" s="78" t="s">
        <v>195</v>
      </c>
    </row>
    <row r="3" spans="61:80" s="77" customFormat="1" ht="11.25">
      <c r="BI3" s="78"/>
      <c r="CB3" s="78" t="s">
        <v>196</v>
      </c>
    </row>
    <row r="4" spans="61:80" s="77" customFormat="1" ht="11.25">
      <c r="BI4" s="78"/>
      <c r="CB4" s="78" t="s">
        <v>197</v>
      </c>
    </row>
    <row r="5" s="77" customFormat="1" ht="11.25">
      <c r="CB5" s="78" t="s">
        <v>198</v>
      </c>
    </row>
    <row r="6" s="77" customFormat="1" ht="11.25">
      <c r="CB6" s="79" t="s">
        <v>199</v>
      </c>
    </row>
    <row r="10" spans="1:80" s="80" customFormat="1" ht="18.75">
      <c r="A10" s="142" t="s">
        <v>200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</row>
    <row r="11" spans="1:80" s="80" customFormat="1" ht="18.75">
      <c r="A11" s="142" t="s">
        <v>201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</row>
    <row r="12" spans="1:80" ht="18.75">
      <c r="A12" s="142" t="s">
        <v>202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</row>
    <row r="15" spans="1:80" ht="15.75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6"/>
      <c r="AP15" s="144" t="s">
        <v>203</v>
      </c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6"/>
      <c r="BJ15" s="144" t="s">
        <v>204</v>
      </c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6"/>
    </row>
    <row r="16" spans="1:80" ht="15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8"/>
      <c r="AP16" s="136" t="s">
        <v>205</v>
      </c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8"/>
      <c r="BJ16" s="136" t="s">
        <v>206</v>
      </c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8"/>
    </row>
    <row r="17" spans="1:80" ht="15.7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8"/>
      <c r="AP17" s="136" t="s">
        <v>207</v>
      </c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8"/>
      <c r="BJ17" s="136" t="s">
        <v>208</v>
      </c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8"/>
    </row>
    <row r="18" spans="1:80" ht="15.75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8"/>
      <c r="AP18" s="136" t="s">
        <v>209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8"/>
      <c r="BJ18" s="136" t="s">
        <v>210</v>
      </c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8"/>
    </row>
    <row r="19" spans="1:80" ht="15.7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1"/>
      <c r="AP19" s="139" t="s">
        <v>46</v>
      </c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1"/>
      <c r="BJ19" s="139" t="s">
        <v>211</v>
      </c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1"/>
    </row>
    <row r="20" spans="1:80" ht="24" customHeight="1">
      <c r="A20" s="131" t="s">
        <v>29</v>
      </c>
      <c r="B20" s="131"/>
      <c r="C20" s="131"/>
      <c r="D20" s="132" t="s">
        <v>212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5">
        <v>27992.8601699999</v>
      </c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340">
        <v>2152.7</v>
      </c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</row>
    <row r="21" spans="1:80" ht="24" customHeight="1">
      <c r="A21" s="131"/>
      <c r="B21" s="131"/>
      <c r="C21" s="131"/>
      <c r="D21" s="132" t="s">
        <v>213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</row>
    <row r="22" spans="1:80" ht="19.5" customHeight="1">
      <c r="A22" s="131" t="s">
        <v>32</v>
      </c>
      <c r="B22" s="131"/>
      <c r="C22" s="131"/>
      <c r="D22" s="132" t="s">
        <v>214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5">
        <v>36862.29629</v>
      </c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3">
        <v>4920.64</v>
      </c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</row>
    <row r="23" spans="1:80" ht="15.75">
      <c r="A23" s="131"/>
      <c r="B23" s="131"/>
      <c r="C23" s="131"/>
      <c r="D23" s="132" t="s">
        <v>215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</row>
    <row r="24" spans="1:80" ht="15.75">
      <c r="A24" s="131"/>
      <c r="B24" s="131"/>
      <c r="C24" s="131"/>
      <c r="D24" s="132" t="s">
        <v>216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</row>
    <row r="25" spans="1:80" ht="15.75">
      <c r="A25" s="131"/>
      <c r="B25" s="131"/>
      <c r="C25" s="131"/>
      <c r="D25" s="132" t="s">
        <v>217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</row>
    <row r="26" spans="1:80" ht="19.5" customHeight="1">
      <c r="A26" s="131" t="s">
        <v>34</v>
      </c>
      <c r="B26" s="131"/>
      <c r="C26" s="131"/>
      <c r="D26" s="132" t="s">
        <v>218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3">
        <v>0</v>
      </c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>
        <v>0</v>
      </c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ht="15.75">
      <c r="A27" s="131"/>
      <c r="B27" s="131"/>
      <c r="C27" s="131"/>
      <c r="D27" s="134" t="s">
        <v>219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</row>
  </sheetData>
  <sheetProtection/>
  <mergeCells count="40">
    <mergeCell ref="A10:CB10"/>
    <mergeCell ref="A11:CB11"/>
    <mergeCell ref="A12:CB12"/>
    <mergeCell ref="A15:AO15"/>
    <mergeCell ref="AP15:BI15"/>
    <mergeCell ref="BJ15:CB15"/>
    <mergeCell ref="A16:AO16"/>
    <mergeCell ref="AP16:BI16"/>
    <mergeCell ref="BJ16:CB16"/>
    <mergeCell ref="A17:AO17"/>
    <mergeCell ref="AP17:BI17"/>
    <mergeCell ref="BJ17:CB17"/>
    <mergeCell ref="A18:AO18"/>
    <mergeCell ref="AP18:BI18"/>
    <mergeCell ref="BJ18:CB18"/>
    <mergeCell ref="A19:AO19"/>
    <mergeCell ref="AP19:BI19"/>
    <mergeCell ref="BJ19:CB19"/>
    <mergeCell ref="A20:C20"/>
    <mergeCell ref="D20:AO20"/>
    <mergeCell ref="AP20:BI21"/>
    <mergeCell ref="BJ20:CB21"/>
    <mergeCell ref="A21:C21"/>
    <mergeCell ref="D21:AO21"/>
    <mergeCell ref="A22:C22"/>
    <mergeCell ref="D22:AO22"/>
    <mergeCell ref="AP22:BI25"/>
    <mergeCell ref="BJ22:CB25"/>
    <mergeCell ref="A23:C23"/>
    <mergeCell ref="D23:AO23"/>
    <mergeCell ref="A24:C24"/>
    <mergeCell ref="D24:AO24"/>
    <mergeCell ref="A25:C25"/>
    <mergeCell ref="D25:AO25"/>
    <mergeCell ref="A26:C26"/>
    <mergeCell ref="D26:AO26"/>
    <mergeCell ref="AP26:BI27"/>
    <mergeCell ref="BJ26:CB27"/>
    <mergeCell ref="A27:C27"/>
    <mergeCell ref="D27:AO2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B36"/>
  <sheetViews>
    <sheetView view="pageBreakPreview" zoomScale="145" zoomScaleSheetLayoutView="145" zoomScalePageLayoutView="0" workbookViewId="0" topLeftCell="A15">
      <selection activeCell="CW33" sqref="CW33"/>
    </sheetView>
  </sheetViews>
  <sheetFormatPr defaultColWidth="1.12109375" defaultRowHeight="12.75"/>
  <cols>
    <col min="1" max="16384" width="1.12109375" style="85" customWidth="1"/>
  </cols>
  <sheetData>
    <row r="1" spans="62:80" s="77" customFormat="1" ht="11.25">
      <c r="BJ1" s="78"/>
      <c r="CB1" s="78" t="s">
        <v>0</v>
      </c>
    </row>
    <row r="2" spans="62:80" s="77" customFormat="1" ht="11.25">
      <c r="BJ2" s="78"/>
      <c r="CB2" s="78" t="s">
        <v>195</v>
      </c>
    </row>
    <row r="3" spans="62:80" s="77" customFormat="1" ht="11.25">
      <c r="BJ3" s="78"/>
      <c r="CB3" s="78" t="s">
        <v>196</v>
      </c>
    </row>
    <row r="4" spans="62:80" s="77" customFormat="1" ht="11.25">
      <c r="BJ4" s="78"/>
      <c r="CB4" s="78" t="s">
        <v>197</v>
      </c>
    </row>
    <row r="5" s="77" customFormat="1" ht="11.25">
      <c r="CB5" s="78" t="s">
        <v>198</v>
      </c>
    </row>
    <row r="6" s="77" customFormat="1" ht="11.25">
      <c r="CB6" s="79" t="s">
        <v>199</v>
      </c>
    </row>
    <row r="7" s="82" customFormat="1" ht="15">
      <c r="CB7" s="83"/>
    </row>
    <row r="8" s="82" customFormat="1" ht="15">
      <c r="CB8" s="83"/>
    </row>
    <row r="9" s="82" customFormat="1" ht="15">
      <c r="CB9" s="83"/>
    </row>
    <row r="10" spans="1:80" s="84" customFormat="1" ht="16.5">
      <c r="A10" s="163" t="s">
        <v>200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</row>
    <row r="11" spans="1:80" s="84" customFormat="1" ht="16.5">
      <c r="A11" s="163" t="s">
        <v>220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</row>
    <row r="12" spans="1:80" s="84" customFormat="1" ht="16.5">
      <c r="A12" s="163" t="s">
        <v>221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</row>
    <row r="13" spans="1:80" s="84" customFormat="1" ht="16.5">
      <c r="A13" s="163" t="s">
        <v>222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</row>
    <row r="16" spans="1:80" ht="15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7"/>
      <c r="AG16" s="168" t="s">
        <v>223</v>
      </c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70"/>
      <c r="AW16" s="168" t="s">
        <v>224</v>
      </c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70"/>
      <c r="BM16" s="168" t="s">
        <v>225</v>
      </c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70"/>
    </row>
    <row r="17" spans="1:80" ht="1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3"/>
      <c r="AG17" s="154" t="s">
        <v>226</v>
      </c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6"/>
      <c r="AW17" s="154" t="s">
        <v>227</v>
      </c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6"/>
      <c r="BM17" s="154" t="s">
        <v>228</v>
      </c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6"/>
    </row>
    <row r="18" spans="1:80" ht="1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3"/>
      <c r="AG18" s="154" t="s">
        <v>229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6"/>
      <c r="AW18" s="154" t="s">
        <v>230</v>
      </c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6"/>
      <c r="BM18" s="154" t="s">
        <v>231</v>
      </c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6"/>
    </row>
    <row r="19" spans="1:80" ht="1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3"/>
      <c r="AG19" s="154" t="s">
        <v>232</v>
      </c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6"/>
      <c r="AW19" s="154" t="s">
        <v>233</v>
      </c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6"/>
      <c r="BM19" s="154" t="s">
        <v>234</v>
      </c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6"/>
    </row>
    <row r="20" spans="1:80" ht="1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3"/>
      <c r="AG20" s="154" t="s">
        <v>230</v>
      </c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6"/>
      <c r="AW20" s="154" t="s">
        <v>235</v>
      </c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6"/>
      <c r="BM20" s="154" t="s">
        <v>236</v>
      </c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6"/>
    </row>
    <row r="21" spans="1:80" ht="15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3"/>
      <c r="AG21" s="154" t="s">
        <v>233</v>
      </c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6"/>
      <c r="AW21" s="154" t="s">
        <v>237</v>
      </c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  <c r="BM21" s="154" t="s">
        <v>238</v>
      </c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6"/>
    </row>
    <row r="22" spans="1:80" ht="15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3"/>
      <c r="AG22" s="154" t="s">
        <v>235</v>
      </c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6"/>
      <c r="AW22" s="154" t="s">
        <v>239</v>
      </c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6"/>
      <c r="BM22" s="154" t="s">
        <v>240</v>
      </c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6"/>
    </row>
    <row r="23" spans="1:80" ht="15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3"/>
      <c r="AG23" s="154" t="s">
        <v>237</v>
      </c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6"/>
      <c r="AW23" s="154" t="s">
        <v>241</v>
      </c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6"/>
      <c r="BM23" s="154" t="s">
        <v>242</v>
      </c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6"/>
    </row>
    <row r="24" spans="1:80" ht="1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3"/>
      <c r="AG24" s="154" t="s">
        <v>243</v>
      </c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6"/>
      <c r="AW24" s="154" t="s">
        <v>244</v>
      </c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6"/>
      <c r="BM24" s="154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6"/>
    </row>
    <row r="25" spans="1:80" ht="1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3"/>
      <c r="AG25" s="154" t="s">
        <v>245</v>
      </c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6"/>
      <c r="AW25" s="154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6"/>
      <c r="BM25" s="154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6"/>
    </row>
    <row r="26" spans="1:80" ht="15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9"/>
      <c r="AG26" s="160" t="s">
        <v>246</v>
      </c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2"/>
      <c r="AW26" s="160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2"/>
      <c r="BM26" s="160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2"/>
    </row>
    <row r="27" spans="1:80" ht="19.5" customHeight="1">
      <c r="A27" s="147" t="s">
        <v>29</v>
      </c>
      <c r="B27" s="147"/>
      <c r="C27" s="147"/>
      <c r="D27" s="148" t="s">
        <v>247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9">
        <v>0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>
        <v>0</v>
      </c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>
        <v>0</v>
      </c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</row>
    <row r="28" spans="1:80" ht="15">
      <c r="A28" s="147"/>
      <c r="B28" s="147"/>
      <c r="C28" s="147"/>
      <c r="D28" s="148" t="s">
        <v>248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</row>
    <row r="29" spans="1:80" ht="15">
      <c r="A29" s="147"/>
      <c r="B29" s="147"/>
      <c r="C29" s="147"/>
      <c r="D29" s="148" t="s">
        <v>88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9">
        <v>0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>
        <v>0</v>
      </c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>
        <v>0</v>
      </c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</row>
    <row r="30" spans="1:80" ht="15">
      <c r="A30" s="147"/>
      <c r="B30" s="147"/>
      <c r="C30" s="147"/>
      <c r="D30" s="148" t="s">
        <v>249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50">
        <v>120394.23304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49">
        <v>9.63</v>
      </c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>
        <v>4587.14</v>
      </c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</row>
    <row r="31" spans="1:80" ht="15">
      <c r="A31" s="147"/>
      <c r="B31" s="147"/>
      <c r="C31" s="147"/>
      <c r="D31" s="148" t="s">
        <v>89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</row>
    <row r="32" spans="1:80" ht="19.5" customHeight="1">
      <c r="A32" s="147" t="s">
        <v>32</v>
      </c>
      <c r="B32" s="147"/>
      <c r="C32" s="147"/>
      <c r="D32" s="148" t="s">
        <v>250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9">
        <v>0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>
        <v>0</v>
      </c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>
        <v>0</v>
      </c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</row>
    <row r="33" spans="1:80" ht="15">
      <c r="A33" s="147"/>
      <c r="B33" s="147"/>
      <c r="C33" s="147"/>
      <c r="D33" s="148" t="s">
        <v>248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</row>
    <row r="34" spans="1:80" ht="15">
      <c r="A34" s="147"/>
      <c r="B34" s="147"/>
      <c r="C34" s="147"/>
      <c r="D34" s="148" t="s">
        <v>88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9">
        <v>0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>
        <v>0</v>
      </c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>
        <v>0</v>
      </c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</row>
    <row r="35" spans="1:80" ht="15">
      <c r="A35" s="147"/>
      <c r="B35" s="147"/>
      <c r="C35" s="147"/>
      <c r="D35" s="148" t="s">
        <v>249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9">
        <v>0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>
        <v>0</v>
      </c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>
        <v>0</v>
      </c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</row>
    <row r="36" spans="1:80" ht="15">
      <c r="A36" s="147"/>
      <c r="B36" s="147"/>
      <c r="C36" s="147"/>
      <c r="D36" s="148" t="s">
        <v>89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9">
        <v>0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>
        <v>0</v>
      </c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>
        <v>0</v>
      </c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</row>
  </sheetData>
  <sheetProtection/>
  <mergeCells count="98"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BM32:CB32"/>
    <mergeCell ref="A33:C33"/>
    <mergeCell ref="D33:AF33"/>
    <mergeCell ref="AG33:AV33"/>
    <mergeCell ref="AW33:BL33"/>
    <mergeCell ref="BM33:CB33"/>
    <mergeCell ref="A34:C34"/>
    <mergeCell ref="D34:AF34"/>
    <mergeCell ref="AG34:AV34"/>
    <mergeCell ref="AW34:BL34"/>
    <mergeCell ref="BM34:CB34"/>
    <mergeCell ref="A35:C35"/>
    <mergeCell ref="D35:AF35"/>
    <mergeCell ref="AG35:AV35"/>
    <mergeCell ref="AW35:BL35"/>
    <mergeCell ref="BM35:CB35"/>
    <mergeCell ref="A36:C36"/>
    <mergeCell ref="D36:AF36"/>
    <mergeCell ref="AG36:AV36"/>
    <mergeCell ref="AW36:BL36"/>
    <mergeCell ref="BM36:CB36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B41"/>
  <sheetViews>
    <sheetView view="pageBreakPreview" zoomScale="130" zoomScaleSheetLayoutView="130" zoomScalePageLayoutView="0" workbookViewId="0" topLeftCell="A7">
      <selection activeCell="CL35" sqref="CL35"/>
    </sheetView>
  </sheetViews>
  <sheetFormatPr defaultColWidth="1.12109375" defaultRowHeight="12.75"/>
  <cols>
    <col min="1" max="66" width="1.12109375" style="85" customWidth="1"/>
    <col min="67" max="67" width="1.625" style="85" customWidth="1"/>
    <col min="68" max="68" width="2.75390625" style="85" customWidth="1"/>
    <col min="69" max="16384" width="1.12109375" style="85" customWidth="1"/>
  </cols>
  <sheetData>
    <row r="1" spans="62:80" s="77" customFormat="1" ht="11.25">
      <c r="BJ1" s="78"/>
      <c r="CB1" s="78" t="s">
        <v>24</v>
      </c>
    </row>
    <row r="2" spans="62:80" s="77" customFormat="1" ht="11.25">
      <c r="BJ2" s="78"/>
      <c r="CB2" s="78" t="s">
        <v>195</v>
      </c>
    </row>
    <row r="3" spans="62:80" s="77" customFormat="1" ht="11.25">
      <c r="BJ3" s="78"/>
      <c r="CB3" s="78" t="s">
        <v>196</v>
      </c>
    </row>
    <row r="4" spans="62:80" s="77" customFormat="1" ht="11.25">
      <c r="BJ4" s="78"/>
      <c r="CB4" s="78" t="s">
        <v>197</v>
      </c>
    </row>
    <row r="5" s="77" customFormat="1" ht="11.25">
      <c r="CB5" s="78" t="s">
        <v>198</v>
      </c>
    </row>
    <row r="6" s="77" customFormat="1" ht="11.25">
      <c r="CB6" s="79" t="s">
        <v>251</v>
      </c>
    </row>
    <row r="10" spans="1:80" s="84" customFormat="1" ht="16.5">
      <c r="A10" s="163" t="s">
        <v>200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</row>
    <row r="11" spans="1:80" s="84" customFormat="1" ht="16.5">
      <c r="A11" s="163" t="s">
        <v>252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</row>
    <row r="12" spans="1:80" s="84" customFormat="1" ht="16.5">
      <c r="A12" s="188" t="s">
        <v>342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</row>
    <row r="15" spans="1:80" s="86" customFormat="1" ht="12.75">
      <c r="A15" s="182" t="s">
        <v>253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/>
      <c r="AA15" s="182" t="s">
        <v>254</v>
      </c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4"/>
      <c r="AS15" s="182" t="s">
        <v>255</v>
      </c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4"/>
      <c r="BK15" s="182" t="s">
        <v>256</v>
      </c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4"/>
    </row>
    <row r="16" spans="1:80" s="86" customFormat="1" ht="12.75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7"/>
      <c r="AA16" s="185" t="s">
        <v>257</v>
      </c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7"/>
      <c r="AS16" s="185" t="s">
        <v>258</v>
      </c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7"/>
      <c r="BK16" s="185" t="s">
        <v>259</v>
      </c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7"/>
    </row>
    <row r="17" spans="1:80" s="86" customFormat="1" ht="12.75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7"/>
      <c r="AA17" s="179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1"/>
      <c r="AS17" s="179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1"/>
      <c r="BK17" s="179" t="s">
        <v>260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</row>
    <row r="18" spans="1:80" s="86" customFormat="1" ht="12.75">
      <c r="A18" s="185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7"/>
      <c r="AA18" s="182" t="s">
        <v>88</v>
      </c>
      <c r="AB18" s="183"/>
      <c r="AC18" s="183"/>
      <c r="AD18" s="183"/>
      <c r="AE18" s="183"/>
      <c r="AF18" s="184"/>
      <c r="AG18" s="182" t="s">
        <v>261</v>
      </c>
      <c r="AH18" s="183"/>
      <c r="AI18" s="183"/>
      <c r="AJ18" s="183"/>
      <c r="AK18" s="183"/>
      <c r="AL18" s="184"/>
      <c r="AM18" s="182" t="s">
        <v>89</v>
      </c>
      <c r="AN18" s="183"/>
      <c r="AO18" s="183"/>
      <c r="AP18" s="183"/>
      <c r="AQ18" s="183"/>
      <c r="AR18" s="184"/>
      <c r="AS18" s="182" t="s">
        <v>88</v>
      </c>
      <c r="AT18" s="183"/>
      <c r="AU18" s="183"/>
      <c r="AV18" s="183"/>
      <c r="AW18" s="183"/>
      <c r="AX18" s="184"/>
      <c r="AY18" s="182" t="s">
        <v>261</v>
      </c>
      <c r="AZ18" s="183"/>
      <c r="BA18" s="183"/>
      <c r="BB18" s="183"/>
      <c r="BC18" s="183"/>
      <c r="BD18" s="184"/>
      <c r="BE18" s="182" t="s">
        <v>89</v>
      </c>
      <c r="BF18" s="183"/>
      <c r="BG18" s="183"/>
      <c r="BH18" s="183"/>
      <c r="BI18" s="183"/>
      <c r="BJ18" s="184"/>
      <c r="BK18" s="182" t="s">
        <v>88</v>
      </c>
      <c r="BL18" s="183"/>
      <c r="BM18" s="183"/>
      <c r="BN18" s="183"/>
      <c r="BO18" s="183"/>
      <c r="BP18" s="184"/>
      <c r="BQ18" s="182" t="s">
        <v>261</v>
      </c>
      <c r="BR18" s="183"/>
      <c r="BS18" s="183"/>
      <c r="BT18" s="183"/>
      <c r="BU18" s="183"/>
      <c r="BV18" s="184"/>
      <c r="BW18" s="182" t="s">
        <v>89</v>
      </c>
      <c r="BX18" s="183"/>
      <c r="BY18" s="183"/>
      <c r="BZ18" s="183"/>
      <c r="CA18" s="183"/>
      <c r="CB18" s="184"/>
    </row>
    <row r="19" spans="1:80" s="86" customFormat="1" ht="12.75">
      <c r="A19" s="179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/>
      <c r="AB19" s="180"/>
      <c r="AC19" s="180"/>
      <c r="AD19" s="180"/>
      <c r="AE19" s="180"/>
      <c r="AF19" s="181"/>
      <c r="AG19" s="179" t="s">
        <v>262</v>
      </c>
      <c r="AH19" s="180"/>
      <c r="AI19" s="180"/>
      <c r="AJ19" s="180"/>
      <c r="AK19" s="180"/>
      <c r="AL19" s="181"/>
      <c r="AM19" s="179" t="s">
        <v>263</v>
      </c>
      <c r="AN19" s="180"/>
      <c r="AO19" s="180"/>
      <c r="AP19" s="180"/>
      <c r="AQ19" s="180"/>
      <c r="AR19" s="181"/>
      <c r="AS19" s="179"/>
      <c r="AT19" s="180"/>
      <c r="AU19" s="180"/>
      <c r="AV19" s="180"/>
      <c r="AW19" s="180"/>
      <c r="AX19" s="181"/>
      <c r="AY19" s="179" t="s">
        <v>262</v>
      </c>
      <c r="AZ19" s="180"/>
      <c r="BA19" s="180"/>
      <c r="BB19" s="180"/>
      <c r="BC19" s="180"/>
      <c r="BD19" s="181"/>
      <c r="BE19" s="179" t="s">
        <v>263</v>
      </c>
      <c r="BF19" s="180"/>
      <c r="BG19" s="180"/>
      <c r="BH19" s="180"/>
      <c r="BI19" s="180"/>
      <c r="BJ19" s="181"/>
      <c r="BK19" s="179"/>
      <c r="BL19" s="180"/>
      <c r="BM19" s="180"/>
      <c r="BN19" s="180"/>
      <c r="BO19" s="180"/>
      <c r="BP19" s="181"/>
      <c r="BQ19" s="179" t="s">
        <v>262</v>
      </c>
      <c r="BR19" s="180"/>
      <c r="BS19" s="180"/>
      <c r="BT19" s="180"/>
      <c r="BU19" s="180"/>
      <c r="BV19" s="181"/>
      <c r="BW19" s="179" t="s">
        <v>263</v>
      </c>
      <c r="BX19" s="180"/>
      <c r="BY19" s="180"/>
      <c r="BZ19" s="180"/>
      <c r="CA19" s="180"/>
      <c r="CB19" s="181"/>
    </row>
    <row r="20" spans="1:80" s="86" customFormat="1" ht="18" customHeight="1">
      <c r="A20" s="172" t="s">
        <v>29</v>
      </c>
      <c r="B20" s="172"/>
      <c r="C20" s="172"/>
      <c r="D20" s="173" t="s">
        <v>264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6">
        <v>2</v>
      </c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>
        <v>17.2</v>
      </c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7">
        <v>23.95209</v>
      </c>
      <c r="BL20" s="177"/>
      <c r="BM20" s="177"/>
      <c r="BN20" s="177"/>
      <c r="BO20" s="177"/>
      <c r="BP20" s="177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</row>
    <row r="21" spans="1:80" s="86" customFormat="1" ht="12.75">
      <c r="A21" s="172"/>
      <c r="B21" s="172"/>
      <c r="C21" s="172"/>
      <c r="D21" s="173" t="s">
        <v>265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6">
        <v>1</v>
      </c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>
        <v>10.6</v>
      </c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7">
        <v>0.45833</v>
      </c>
      <c r="BL21" s="177"/>
      <c r="BM21" s="177"/>
      <c r="BN21" s="177"/>
      <c r="BO21" s="177"/>
      <c r="BP21" s="177"/>
      <c r="BQ21" s="178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</row>
    <row r="22" spans="1:80" s="86" customFormat="1" ht="12.75">
      <c r="A22" s="172"/>
      <c r="B22" s="172"/>
      <c r="C22" s="172"/>
      <c r="D22" s="173" t="s">
        <v>266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7"/>
      <c r="BL22" s="177"/>
      <c r="BM22" s="177"/>
      <c r="BN22" s="177"/>
      <c r="BO22" s="177"/>
      <c r="BP22" s="177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</row>
    <row r="23" spans="1:80" s="86" customFormat="1" ht="18" customHeight="1">
      <c r="A23" s="172" t="s">
        <v>32</v>
      </c>
      <c r="B23" s="172"/>
      <c r="C23" s="172"/>
      <c r="D23" s="173" t="s">
        <v>267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6">
        <v>1</v>
      </c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>
        <v>22.5</v>
      </c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7">
        <v>36.07605</v>
      </c>
      <c r="BL23" s="177"/>
      <c r="BM23" s="177"/>
      <c r="BN23" s="177"/>
      <c r="BO23" s="177"/>
      <c r="BP23" s="177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</row>
    <row r="24" spans="1:80" s="86" customFormat="1" ht="12.75">
      <c r="A24" s="172"/>
      <c r="B24" s="172"/>
      <c r="C24" s="172"/>
      <c r="D24" s="173" t="s">
        <v>265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</row>
    <row r="25" spans="1:80" s="86" customFormat="1" ht="12.75">
      <c r="A25" s="172"/>
      <c r="B25" s="172"/>
      <c r="C25" s="172"/>
      <c r="D25" s="173" t="s">
        <v>268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</row>
    <row r="26" spans="1:80" s="86" customFormat="1" ht="18" customHeight="1">
      <c r="A26" s="172" t="s">
        <v>34</v>
      </c>
      <c r="B26" s="172"/>
      <c r="C26" s="172"/>
      <c r="D26" s="173" t="s">
        <v>269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86" customFormat="1" ht="12.75">
      <c r="A27" s="172"/>
      <c r="B27" s="172"/>
      <c r="C27" s="172"/>
      <c r="D27" s="175" t="s">
        <v>265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86" customFormat="1" ht="12.75">
      <c r="A28" s="172"/>
      <c r="B28" s="172"/>
      <c r="C28" s="172"/>
      <c r="D28" s="173" t="s">
        <v>270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</row>
    <row r="29" spans="1:80" s="86" customFormat="1" ht="18" customHeight="1">
      <c r="A29" s="172" t="s">
        <v>37</v>
      </c>
      <c r="B29" s="172"/>
      <c r="C29" s="172"/>
      <c r="D29" s="173" t="s">
        <v>271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</row>
    <row r="30" spans="1:80" s="86" customFormat="1" ht="12.75">
      <c r="A30" s="172"/>
      <c r="B30" s="172"/>
      <c r="C30" s="172"/>
      <c r="D30" s="175" t="s">
        <v>265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</row>
    <row r="31" spans="1:80" s="86" customFormat="1" ht="12.75">
      <c r="A31" s="172"/>
      <c r="B31" s="172"/>
      <c r="C31" s="172"/>
      <c r="D31" s="173" t="s">
        <v>270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</row>
    <row r="32" s="86" customFormat="1" ht="12.75"/>
    <row r="33" s="86" customFormat="1" ht="12.75"/>
    <row r="34" spans="1:18" s="86" customFormat="1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="77" customFormat="1" ht="11.25">
      <c r="A35" s="77" t="s">
        <v>272</v>
      </c>
    </row>
    <row r="36" spans="1:80" s="77" customFormat="1" ht="11.25" customHeight="1">
      <c r="A36" s="174" t="s">
        <v>273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</row>
    <row r="37" spans="1:80" s="77" customFormat="1" ht="11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</row>
    <row r="38" spans="1:80" s="77" customFormat="1" ht="11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</row>
    <row r="39" spans="1:80" s="77" customFormat="1" ht="11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</row>
    <row r="40" spans="1:80" s="77" customFormat="1" ht="11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</row>
    <row r="41" spans="1:80" s="88" customFormat="1" ht="12.7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</row>
    <row r="42" s="88" customFormat="1" ht="12.75"/>
    <row r="43" s="86" customFormat="1" ht="12.75"/>
    <row r="44" s="86" customFormat="1" ht="12.75"/>
    <row r="45" s="86" customFormat="1" ht="12.75"/>
    <row r="46" s="86" customFormat="1" ht="12.75"/>
    <row r="47" s="86" customFormat="1" ht="12.75"/>
    <row r="48" s="86" customFormat="1" ht="12.75"/>
    <row r="49" s="86" customFormat="1" ht="12.75"/>
    <row r="50" s="86" customFormat="1" ht="12.75"/>
    <row r="51" s="86" customFormat="1" ht="12.75"/>
    <row r="52" s="86" customFormat="1" ht="12.75"/>
    <row r="53" s="86" customFormat="1" ht="12.75"/>
    <row r="54" s="86" customFormat="1" ht="12.75"/>
    <row r="55" s="86" customFormat="1" ht="12.75"/>
    <row r="56" s="86" customFormat="1" ht="12.75"/>
    <row r="57" s="86" customFormat="1" ht="12.75"/>
    <row r="58" s="86" customFormat="1" ht="12.75"/>
    <row r="59" s="86" customFormat="1" ht="12.75"/>
    <row r="60" s="86" customFormat="1" ht="12.75"/>
    <row r="61" s="86" customFormat="1" ht="12.75"/>
    <row r="62" s="86" customFormat="1" ht="12.75"/>
    <row r="63" s="86" customFormat="1" ht="12.75"/>
    <row r="64" s="86" customFormat="1" ht="12.75"/>
    <row r="65" s="86" customFormat="1" ht="12.75"/>
    <row r="66" s="86" customFormat="1" ht="12.75"/>
    <row r="67" s="86" customFormat="1" ht="12.75"/>
    <row r="68" s="86" customFormat="1" ht="12.75"/>
    <row r="69" s="86" customFormat="1" ht="12.75"/>
    <row r="70" s="86" customFormat="1" ht="12.75"/>
    <row r="71" s="86" customFormat="1" ht="12.75"/>
    <row r="72" s="86" customFormat="1" ht="12.75"/>
    <row r="73" s="86" customFormat="1" ht="12.75"/>
    <row r="74" s="86" customFormat="1" ht="12.75"/>
    <row r="75" s="86" customFormat="1" ht="12.75"/>
    <row r="76" s="86" customFormat="1" ht="12.75"/>
    <row r="77" s="86" customFormat="1" ht="12.75"/>
    <row r="78" s="86" customFormat="1" ht="12.75"/>
    <row r="79" s="86" customFormat="1" ht="12.75"/>
    <row r="80" s="86" customFormat="1" ht="12.75"/>
    <row r="81" s="86" customFormat="1" ht="12.75"/>
    <row r="82" s="86" customFormat="1" ht="12.75"/>
    <row r="83" s="86" customFormat="1" ht="12.75"/>
    <row r="84" s="86" customFormat="1" ht="12.75"/>
    <row r="85" s="86" customFormat="1" ht="12.75"/>
    <row r="86" s="86" customFormat="1" ht="12.75"/>
    <row r="87" s="86" customFormat="1" ht="12.75"/>
    <row r="88" s="86" customFormat="1" ht="12.75"/>
    <row r="89" s="86" customFormat="1" ht="12.75"/>
    <row r="90" s="86" customFormat="1" ht="12.75"/>
    <row r="91" s="86" customFormat="1" ht="12.75"/>
    <row r="92" s="86" customFormat="1" ht="12.75"/>
    <row r="93" s="86" customFormat="1" ht="12.75"/>
    <row r="94" s="86" customFormat="1" ht="12.75"/>
    <row r="95" s="86" customFormat="1" ht="12.75"/>
    <row r="96" s="86" customFormat="1" ht="12.75"/>
    <row r="97" s="86" customFormat="1" ht="12.75"/>
    <row r="98" s="86" customFormat="1" ht="12.75"/>
    <row r="99" s="86" customFormat="1" ht="12.75"/>
    <row r="100" s="86" customFormat="1" ht="12.75"/>
    <row r="101" s="86" customFormat="1" ht="12.75"/>
    <row r="102" s="86" customFormat="1" ht="12.75"/>
    <row r="103" s="86" customFormat="1" ht="12.75"/>
    <row r="104" s="86" customFormat="1" ht="12.75"/>
    <row r="105" s="86" customFormat="1" ht="12.75"/>
    <row r="106" s="86" customFormat="1" ht="12.75"/>
    <row r="107" s="86" customFormat="1" ht="12.75"/>
    <row r="108" s="86" customFormat="1" ht="12.75"/>
    <row r="109" s="86" customFormat="1" ht="12.75"/>
    <row r="110" s="86" customFormat="1" ht="12.75"/>
    <row r="111" s="86" customFormat="1" ht="12.75"/>
    <row r="112" s="86" customFormat="1" ht="12.75"/>
    <row r="113" s="86" customFormat="1" ht="12.75"/>
    <row r="114" s="86" customFormat="1" ht="12.75"/>
    <row r="115" s="86" customFormat="1" ht="12.75"/>
    <row r="116" s="86" customFormat="1" ht="12.75"/>
    <row r="117" s="86" customFormat="1" ht="12.75"/>
    <row r="118" s="86" customFormat="1" ht="12.75"/>
    <row r="119" s="86" customFormat="1" ht="12.75"/>
    <row r="120" s="86" customFormat="1" ht="12.75"/>
    <row r="121" s="86" customFormat="1" ht="12.75"/>
    <row r="122" s="86" customFormat="1" ht="12.75"/>
    <row r="123" s="86" customFormat="1" ht="12.75"/>
    <row r="124" s="86" customFormat="1" ht="12.75"/>
    <row r="125" s="86" customFormat="1" ht="12.75"/>
    <row r="126" s="86" customFormat="1" ht="12.75"/>
    <row r="127" s="86" customFormat="1" ht="12.75"/>
    <row r="128" s="86" customFormat="1" ht="12.75"/>
    <row r="129" s="86" customFormat="1" ht="12.75"/>
    <row r="130" s="86" customFormat="1" ht="12.75"/>
    <row r="131" s="86" customFormat="1" ht="12.75"/>
    <row r="132" s="86" customFormat="1" ht="12.75"/>
    <row r="133" s="86" customFormat="1" ht="12.75"/>
    <row r="134" s="86" customFormat="1" ht="12.75"/>
    <row r="135" s="86" customFormat="1" ht="12.75"/>
    <row r="136" s="86" customFormat="1" ht="12.75"/>
    <row r="137" s="86" customFormat="1" ht="12.75"/>
    <row r="138" s="86" customFormat="1" ht="12.75"/>
    <row r="139" s="86" customFormat="1" ht="12.75"/>
    <row r="140" s="86" customFormat="1" ht="12.75"/>
    <row r="141" s="86" customFormat="1" ht="12.75"/>
    <row r="142" s="86" customFormat="1" ht="12.75"/>
    <row r="143" s="86" customFormat="1" ht="12.75"/>
    <row r="144" s="86" customFormat="1" ht="12.75"/>
    <row r="145" s="86" customFormat="1" ht="12.75"/>
    <row r="146" s="86" customFormat="1" ht="12.75"/>
    <row r="147" s="86" customFormat="1" ht="12.75"/>
    <row r="148" s="86" customFormat="1" ht="12.75"/>
    <row r="149" s="86" customFormat="1" ht="12.75"/>
    <row r="150" s="86" customFormat="1" ht="12.75"/>
    <row r="151" s="86" customFormat="1" ht="12.75"/>
    <row r="152" s="86" customFormat="1" ht="12.75"/>
    <row r="153" s="86" customFormat="1" ht="12.75"/>
    <row r="154" s="86" customFormat="1" ht="12.75"/>
    <row r="155" s="86" customFormat="1" ht="12.75"/>
    <row r="156" s="86" customFormat="1" ht="12.75"/>
    <row r="157" s="86" customFormat="1" ht="12.75"/>
    <row r="158" s="86" customFormat="1" ht="12.75"/>
    <row r="159" s="86" customFormat="1" ht="12.75"/>
    <row r="160" s="86" customFormat="1" ht="12.75"/>
    <row r="161" s="86" customFormat="1" ht="12.75"/>
    <row r="162" s="86" customFormat="1" ht="12.75"/>
    <row r="163" s="86" customFormat="1" ht="12.75"/>
    <row r="164" s="86" customFormat="1" ht="12.75"/>
    <row r="165" s="86" customFormat="1" ht="12.75"/>
    <row r="166" s="86" customFormat="1" ht="12.75"/>
    <row r="167" s="86" customFormat="1" ht="12.75"/>
    <row r="168" s="86" customFormat="1" ht="12.75"/>
    <row r="169" s="86" customFormat="1" ht="12.75"/>
    <row r="170" s="86" customFormat="1" ht="12.75"/>
    <row r="171" s="86" customFormat="1" ht="12.75"/>
    <row r="172" s="86" customFormat="1" ht="12.75"/>
    <row r="173" s="86" customFormat="1" ht="12.75"/>
    <row r="174" s="86" customFormat="1" ht="12.75"/>
    <row r="175" s="86" customFormat="1" ht="12.75"/>
    <row r="176" s="86" customFormat="1" ht="12.75"/>
    <row r="177" s="86" customFormat="1" ht="12.75"/>
    <row r="178" s="86" customFormat="1" ht="12.75"/>
    <row r="179" s="86" customFormat="1" ht="12.75"/>
    <row r="180" s="86" customFormat="1" ht="12.75"/>
    <row r="181" s="86" customFormat="1" ht="12.75"/>
    <row r="182" s="86" customFormat="1" ht="12.75"/>
    <row r="183" s="86" customFormat="1" ht="12.75"/>
    <row r="184" s="86" customFormat="1" ht="12.75"/>
    <row r="185" s="86" customFormat="1" ht="12.75"/>
    <row r="186" s="86" customFormat="1" ht="12.75"/>
    <row r="187" s="86" customFormat="1" ht="12.75"/>
    <row r="188" s="86" customFormat="1" ht="12.75"/>
    <row r="189" s="86" customFormat="1" ht="12.75"/>
    <row r="190" s="86" customFormat="1" ht="12.75"/>
    <row r="191" s="86" customFormat="1" ht="12.75"/>
    <row r="192" s="86" customFormat="1" ht="12.75"/>
    <row r="193" s="86" customFormat="1" ht="12.75"/>
    <row r="194" s="86" customFormat="1" ht="12.75"/>
    <row r="195" s="86" customFormat="1" ht="12.75"/>
    <row r="196" s="86" customFormat="1" ht="12.75"/>
    <row r="197" s="86" customFormat="1" ht="12.75"/>
    <row r="198" s="86" customFormat="1" ht="12.75"/>
    <row r="199" s="86" customFormat="1" ht="12.75"/>
    <row r="200" s="86" customFormat="1" ht="12.75"/>
    <row r="201" s="86" customFormat="1" ht="12.75"/>
    <row r="202" s="86" customFormat="1" ht="12.75"/>
    <row r="203" s="86" customFormat="1" ht="12.75"/>
    <row r="204" s="86" customFormat="1" ht="12.75"/>
    <row r="205" s="86" customFormat="1" ht="12.75"/>
    <row r="206" s="86" customFormat="1" ht="12.75"/>
    <row r="207" s="86" customFormat="1" ht="12.75"/>
    <row r="208" s="86" customFormat="1" ht="12.75"/>
    <row r="209" s="86" customFormat="1" ht="12.75"/>
    <row r="210" s="86" customFormat="1" ht="12.75"/>
    <row r="211" s="86" customFormat="1" ht="12.75"/>
    <row r="212" s="86" customFormat="1" ht="12.75"/>
    <row r="213" s="86" customFormat="1" ht="12.75"/>
    <row r="214" s="86" customFormat="1" ht="12.75"/>
    <row r="215" s="86" customFormat="1" ht="12.75"/>
    <row r="216" s="86" customFormat="1" ht="12.75"/>
    <row r="217" s="86" customFormat="1" ht="12.75"/>
    <row r="218" s="86" customFormat="1" ht="12.75"/>
    <row r="219" s="86" customFormat="1" ht="12.75"/>
    <row r="220" s="86" customFormat="1" ht="12.75"/>
    <row r="221" s="86" customFormat="1" ht="12.75"/>
    <row r="222" s="86" customFormat="1" ht="12.75"/>
    <row r="223" s="86" customFormat="1" ht="12.75"/>
    <row r="224" s="86" customFormat="1" ht="12.75"/>
    <row r="225" s="86" customFormat="1" ht="12.75"/>
    <row r="226" s="86" customFormat="1" ht="12.75"/>
    <row r="227" s="86" customFormat="1" ht="12.75"/>
    <row r="228" s="86" customFormat="1" ht="12.75"/>
    <row r="229" s="86" customFormat="1" ht="12.75"/>
    <row r="230" s="86" customFormat="1" ht="12.75"/>
    <row r="231" s="86" customFormat="1" ht="12.75"/>
    <row r="232" s="86" customFormat="1" ht="12.75"/>
    <row r="233" s="86" customFormat="1" ht="12.75"/>
    <row r="234" s="86" customFormat="1" ht="12.75"/>
    <row r="235" s="86" customFormat="1" ht="12.75"/>
    <row r="236" s="86" customFormat="1" ht="12.75"/>
    <row r="237" s="86" customFormat="1" ht="12.75"/>
    <row r="238" s="86" customFormat="1" ht="12.75"/>
    <row r="239" s="86" customFormat="1" ht="12.75"/>
    <row r="240" s="86" customFormat="1" ht="12.75"/>
    <row r="241" s="86" customFormat="1" ht="12.75"/>
    <row r="242" s="86" customFormat="1" ht="12.75"/>
    <row r="243" s="86" customFormat="1" ht="12.75"/>
    <row r="244" s="86" customFormat="1" ht="12.75"/>
    <row r="245" s="86" customFormat="1" ht="12.75"/>
    <row r="246" s="86" customFormat="1" ht="12.75"/>
    <row r="247" s="86" customFormat="1" ht="12.75"/>
    <row r="248" s="86" customFormat="1" ht="12.75"/>
    <row r="249" s="86" customFormat="1" ht="12.75"/>
    <row r="250" s="86" customFormat="1" ht="12.75"/>
    <row r="251" s="86" customFormat="1" ht="12.75"/>
    <row r="252" s="86" customFormat="1" ht="12.75"/>
    <row r="253" s="86" customFormat="1" ht="12.75"/>
    <row r="254" s="86" customFormat="1" ht="12.75"/>
    <row r="255" s="86" customFormat="1" ht="12.75"/>
    <row r="256" s="86" customFormat="1" ht="12.75"/>
    <row r="257" s="86" customFormat="1" ht="12.75"/>
    <row r="258" s="86" customFormat="1" ht="12.75"/>
    <row r="259" s="86" customFormat="1" ht="12.75"/>
    <row r="260" s="86" customFormat="1" ht="12.75"/>
    <row r="261" s="86" customFormat="1" ht="12.75"/>
    <row r="262" s="86" customFormat="1" ht="12.75"/>
    <row r="263" s="86" customFormat="1" ht="12.75"/>
    <row r="264" s="86" customFormat="1" ht="12.75"/>
    <row r="265" s="86" customFormat="1" ht="12.75"/>
    <row r="266" s="86" customFormat="1" ht="12.75"/>
    <row r="267" s="86" customFormat="1" ht="12.75"/>
    <row r="268" s="86" customFormat="1" ht="12.75"/>
    <row r="269" s="86" customFormat="1" ht="12.75"/>
    <row r="270" s="86" customFormat="1" ht="12.75"/>
    <row r="271" s="86" customFormat="1" ht="12.75"/>
    <row r="272" s="86" customFormat="1" ht="12.75"/>
    <row r="273" s="86" customFormat="1" ht="12.75"/>
    <row r="274" s="86" customFormat="1" ht="12.75"/>
    <row r="275" s="86" customFormat="1" ht="12.75"/>
    <row r="276" s="86" customFormat="1" ht="12.75"/>
    <row r="277" s="86" customFormat="1" ht="12.75"/>
    <row r="278" s="86" customFormat="1" ht="12.75"/>
    <row r="279" s="86" customFormat="1" ht="12.75"/>
    <row r="280" s="86" customFormat="1" ht="12.75"/>
    <row r="281" s="86" customFormat="1" ht="12.75"/>
    <row r="282" s="86" customFormat="1" ht="12.75"/>
    <row r="283" s="86" customFormat="1" ht="12.75"/>
    <row r="284" s="86" customFormat="1" ht="12.75"/>
    <row r="285" s="86" customFormat="1" ht="12.75"/>
    <row r="286" s="86" customFormat="1" ht="12.75"/>
    <row r="287" s="86" customFormat="1" ht="12.75"/>
    <row r="288" s="86" customFormat="1" ht="12.75"/>
    <row r="289" s="86" customFormat="1" ht="12.75"/>
    <row r="290" s="86" customFormat="1" ht="12.75"/>
    <row r="291" s="86" customFormat="1" ht="12.75"/>
    <row r="292" s="86" customFormat="1" ht="12.75"/>
    <row r="293" s="86" customFormat="1" ht="12.75"/>
    <row r="294" s="86" customFormat="1" ht="12.75"/>
    <row r="295" s="86" customFormat="1" ht="12.75"/>
    <row r="296" s="86" customFormat="1" ht="12.75"/>
    <row r="297" s="86" customFormat="1" ht="12.75"/>
    <row r="298" s="86" customFormat="1" ht="12.75"/>
    <row r="299" s="86" customFormat="1" ht="12.75"/>
    <row r="300" s="86" customFormat="1" ht="12.75"/>
    <row r="301" s="86" customFormat="1" ht="12.75"/>
    <row r="302" s="86" customFormat="1" ht="12.75"/>
    <row r="303" s="86" customFormat="1" ht="12.75"/>
    <row r="304" s="86" customFormat="1" ht="12.75"/>
    <row r="305" s="86" customFormat="1" ht="12.75"/>
    <row r="306" s="86" customFormat="1" ht="12.75"/>
    <row r="307" s="86" customFormat="1" ht="12.75"/>
    <row r="308" s="86" customFormat="1" ht="12.75"/>
    <row r="309" s="86" customFormat="1" ht="12.75"/>
    <row r="310" s="86" customFormat="1" ht="12.75"/>
    <row r="311" s="86" customFormat="1" ht="12.75"/>
    <row r="312" s="86" customFormat="1" ht="12.75"/>
    <row r="313" s="86" customFormat="1" ht="12.75"/>
    <row r="314" s="86" customFormat="1" ht="12.75"/>
    <row r="315" s="86" customFormat="1" ht="12.75"/>
    <row r="316" s="86" customFormat="1" ht="12.75"/>
    <row r="317" s="86" customFormat="1" ht="12.75"/>
    <row r="318" s="86" customFormat="1" ht="12.75"/>
    <row r="319" s="86" customFormat="1" ht="12.75"/>
    <row r="320" s="86" customFormat="1" ht="12.75"/>
    <row r="321" s="86" customFormat="1" ht="12.75"/>
    <row r="322" s="86" customFormat="1" ht="12.75"/>
    <row r="323" s="86" customFormat="1" ht="12.75"/>
    <row r="324" s="86" customFormat="1" ht="12.75"/>
    <row r="325" s="86" customFormat="1" ht="12.75"/>
    <row r="326" s="86" customFormat="1" ht="12.75"/>
    <row r="327" s="86" customFormat="1" ht="12.75"/>
    <row r="328" s="86" customFormat="1" ht="12.75"/>
    <row r="329" s="86" customFormat="1" ht="12.75"/>
    <row r="330" s="86" customFormat="1" ht="12.75"/>
    <row r="331" s="86" customFormat="1" ht="12.75"/>
    <row r="332" s="86" customFormat="1" ht="12.75"/>
    <row r="333" s="86" customFormat="1" ht="12.75"/>
    <row r="334" s="86" customFormat="1" ht="12.75"/>
    <row r="335" s="86" customFormat="1" ht="12.75"/>
    <row r="336" s="86" customFormat="1" ht="12.75"/>
    <row r="337" s="86" customFormat="1" ht="12.75"/>
    <row r="338" s="86" customFormat="1" ht="12.75"/>
    <row r="339" s="86" customFormat="1" ht="12.75"/>
    <row r="340" s="86" customFormat="1" ht="12.75"/>
    <row r="341" s="86" customFormat="1" ht="12.75"/>
    <row r="342" s="86" customFormat="1" ht="12.75"/>
    <row r="343" s="86" customFormat="1" ht="12.75"/>
    <row r="344" s="86" customFormat="1" ht="12.75"/>
    <row r="345" s="86" customFormat="1" ht="12.75"/>
    <row r="346" s="86" customFormat="1" ht="12.75"/>
    <row r="347" s="86" customFormat="1" ht="12.75"/>
    <row r="348" s="86" customFormat="1" ht="12.75"/>
    <row r="349" s="86" customFormat="1" ht="12.75"/>
    <row r="350" s="86" customFormat="1" ht="12.75"/>
    <row r="351" s="86" customFormat="1" ht="12.75"/>
    <row r="352" s="86" customFormat="1" ht="12.75"/>
    <row r="353" s="86" customFormat="1" ht="12.75"/>
    <row r="354" s="86" customFormat="1" ht="12.75"/>
    <row r="355" s="86" customFormat="1" ht="12.75"/>
    <row r="356" s="86" customFormat="1" ht="12.75"/>
    <row r="357" s="86" customFormat="1" ht="12.75"/>
    <row r="358" s="86" customFormat="1" ht="12.75"/>
    <row r="359" s="86" customFormat="1" ht="12.75"/>
    <row r="360" s="86" customFormat="1" ht="12.75"/>
    <row r="361" s="86" customFormat="1" ht="12.75"/>
    <row r="362" s="86" customFormat="1" ht="12.75"/>
    <row r="363" s="86" customFormat="1" ht="12.75"/>
    <row r="364" s="86" customFormat="1" ht="12.75"/>
    <row r="365" s="86" customFormat="1" ht="12.75"/>
    <row r="366" s="86" customFormat="1" ht="12.75"/>
    <row r="367" s="86" customFormat="1" ht="12.75"/>
    <row r="368" s="86" customFormat="1" ht="12.75"/>
    <row r="369" s="86" customFormat="1" ht="12.75"/>
    <row r="370" s="86" customFormat="1" ht="12.75"/>
    <row r="371" s="86" customFormat="1" ht="12.75"/>
    <row r="372" s="86" customFormat="1" ht="12.75"/>
    <row r="373" s="86" customFormat="1" ht="12.75"/>
    <row r="374" s="86" customFormat="1" ht="12.75"/>
    <row r="375" s="86" customFormat="1" ht="12.75"/>
    <row r="376" s="86" customFormat="1" ht="12.75"/>
    <row r="377" s="86" customFormat="1" ht="12.75"/>
  </sheetData>
  <sheetProtection/>
  <mergeCells count="132">
    <mergeCell ref="A10:CB10"/>
    <mergeCell ref="A11:CB11"/>
    <mergeCell ref="A12:CB12"/>
    <mergeCell ref="A15:Z15"/>
    <mergeCell ref="AA15:AR15"/>
    <mergeCell ref="AS15:BJ15"/>
    <mergeCell ref="BK15:CB15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8:Z18"/>
    <mergeCell ref="AA18:AF18"/>
    <mergeCell ref="AG18:AL18"/>
    <mergeCell ref="AM18:AR18"/>
    <mergeCell ref="AS18:AX18"/>
    <mergeCell ref="AY18:BD18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S21:AX22"/>
    <mergeCell ref="AY21:BD22"/>
    <mergeCell ref="BE21:BJ22"/>
    <mergeCell ref="BK21:BP22"/>
    <mergeCell ref="BQ21:BV22"/>
    <mergeCell ref="BW21:CB22"/>
    <mergeCell ref="A22:C22"/>
    <mergeCell ref="D22:Z22"/>
    <mergeCell ref="A23:C23"/>
    <mergeCell ref="D23:Z23"/>
    <mergeCell ref="AA23:AF23"/>
    <mergeCell ref="AG23:AL23"/>
    <mergeCell ref="AM23:AR23"/>
    <mergeCell ref="AS23:AX23"/>
    <mergeCell ref="AY23:BD23"/>
    <mergeCell ref="BE23:BJ23"/>
    <mergeCell ref="BK23:BP23"/>
    <mergeCell ref="BQ23:BV23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7:CB28"/>
    <mergeCell ref="AY26:BD26"/>
    <mergeCell ref="BE26:BJ26"/>
    <mergeCell ref="BK26:BP26"/>
    <mergeCell ref="BQ26:BV26"/>
    <mergeCell ref="BW26:CB26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30:BV31"/>
    <mergeCell ref="BW30:CB31"/>
    <mergeCell ref="A31:C31"/>
    <mergeCell ref="D31:Z31"/>
    <mergeCell ref="A36:CB41"/>
    <mergeCell ref="BW29:CB29"/>
    <mergeCell ref="A30:C30"/>
    <mergeCell ref="D30:Z30"/>
    <mergeCell ref="AA30:AF31"/>
    <mergeCell ref="AG30:AL3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B39"/>
  <sheetViews>
    <sheetView view="pageBreakPreview" zoomScale="130" zoomScaleSheetLayoutView="130" zoomScalePageLayoutView="0" workbookViewId="0" topLeftCell="A8">
      <selection activeCell="CF33" sqref="CF33"/>
    </sheetView>
  </sheetViews>
  <sheetFormatPr defaultColWidth="1.12109375" defaultRowHeight="12.75"/>
  <cols>
    <col min="1" max="83" width="1.12109375" style="81" customWidth="1"/>
    <col min="84" max="84" width="11.875" style="81" customWidth="1"/>
    <col min="85" max="85" width="20.375" style="81" customWidth="1"/>
    <col min="86" max="16384" width="1.12109375" style="81" customWidth="1"/>
  </cols>
  <sheetData>
    <row r="1" spans="62:80" s="77" customFormat="1" ht="11.25">
      <c r="BJ1" s="78"/>
      <c r="CB1" s="78" t="s">
        <v>274</v>
      </c>
    </row>
    <row r="2" spans="62:80" s="77" customFormat="1" ht="11.25">
      <c r="BJ2" s="78"/>
      <c r="CB2" s="78" t="s">
        <v>195</v>
      </c>
    </row>
    <row r="3" spans="62:80" s="77" customFormat="1" ht="11.25">
      <c r="BJ3" s="78"/>
      <c r="CB3" s="78" t="s">
        <v>196</v>
      </c>
    </row>
    <row r="4" spans="62:80" s="77" customFormat="1" ht="11.25">
      <c r="BJ4" s="78"/>
      <c r="CB4" s="78" t="s">
        <v>197</v>
      </c>
    </row>
    <row r="5" s="77" customFormat="1" ht="11.25">
      <c r="CB5" s="78" t="s">
        <v>198</v>
      </c>
    </row>
    <row r="6" s="77" customFormat="1" ht="11.25">
      <c r="CB6" s="79" t="s">
        <v>251</v>
      </c>
    </row>
    <row r="7" s="85" customFormat="1" ht="15"/>
    <row r="8" s="85" customFormat="1" ht="15"/>
    <row r="9" s="85" customFormat="1" ht="15"/>
    <row r="10" spans="1:80" s="84" customFormat="1" ht="16.5">
      <c r="A10" s="163" t="s">
        <v>200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</row>
    <row r="11" spans="1:80" s="84" customFormat="1" ht="30.75" customHeight="1">
      <c r="A11" s="188" t="s">
        <v>343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</row>
    <row r="12" s="85" customFormat="1" ht="15"/>
    <row r="13" s="85" customFormat="1" ht="15"/>
    <row r="14" spans="1:80" s="86" customFormat="1" ht="12.75">
      <c r="A14" s="182" t="s">
        <v>253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4"/>
      <c r="AD14" s="182" t="s">
        <v>275</v>
      </c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4"/>
      <c r="BB14" s="182" t="s">
        <v>255</v>
      </c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4"/>
    </row>
    <row r="15" spans="1:80" s="86" customFormat="1" ht="12.75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7"/>
      <c r="AD15" s="185" t="s">
        <v>276</v>
      </c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7"/>
      <c r="BB15" s="185" t="s">
        <v>258</v>
      </c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7"/>
    </row>
    <row r="16" spans="1:80" s="86" customFormat="1" ht="12.75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7"/>
      <c r="AD16" s="182" t="s">
        <v>88</v>
      </c>
      <c r="AE16" s="183"/>
      <c r="AF16" s="183"/>
      <c r="AG16" s="183"/>
      <c r="AH16" s="183"/>
      <c r="AI16" s="183"/>
      <c r="AJ16" s="183"/>
      <c r="AK16" s="184"/>
      <c r="AL16" s="182" t="s">
        <v>261</v>
      </c>
      <c r="AM16" s="183"/>
      <c r="AN16" s="183"/>
      <c r="AO16" s="183"/>
      <c r="AP16" s="183"/>
      <c r="AQ16" s="183"/>
      <c r="AR16" s="183"/>
      <c r="AS16" s="184"/>
      <c r="AT16" s="182" t="s">
        <v>89</v>
      </c>
      <c r="AU16" s="183"/>
      <c r="AV16" s="183"/>
      <c r="AW16" s="183"/>
      <c r="AX16" s="183"/>
      <c r="AY16" s="183"/>
      <c r="AZ16" s="183"/>
      <c r="BA16" s="184"/>
      <c r="BB16" s="182" t="s">
        <v>88</v>
      </c>
      <c r="BC16" s="183"/>
      <c r="BD16" s="183"/>
      <c r="BE16" s="183"/>
      <c r="BF16" s="183"/>
      <c r="BG16" s="183"/>
      <c r="BH16" s="183"/>
      <c r="BI16" s="183"/>
      <c r="BJ16" s="184"/>
      <c r="BK16" s="182" t="s">
        <v>261</v>
      </c>
      <c r="BL16" s="183"/>
      <c r="BM16" s="183"/>
      <c r="BN16" s="183"/>
      <c r="BO16" s="183"/>
      <c r="BP16" s="183"/>
      <c r="BQ16" s="183"/>
      <c r="BR16" s="183"/>
      <c r="BS16" s="184"/>
      <c r="BT16" s="182" t="s">
        <v>89</v>
      </c>
      <c r="BU16" s="183"/>
      <c r="BV16" s="183"/>
      <c r="BW16" s="183"/>
      <c r="BX16" s="183"/>
      <c r="BY16" s="183"/>
      <c r="BZ16" s="183"/>
      <c r="CA16" s="183"/>
      <c r="CB16" s="184"/>
    </row>
    <row r="17" spans="1:80" s="86" customFormat="1" ht="12.75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79"/>
      <c r="AE17" s="180"/>
      <c r="AF17" s="180"/>
      <c r="AG17" s="180"/>
      <c r="AH17" s="180"/>
      <c r="AI17" s="180"/>
      <c r="AJ17" s="180"/>
      <c r="AK17" s="181"/>
      <c r="AL17" s="179" t="s">
        <v>262</v>
      </c>
      <c r="AM17" s="180"/>
      <c r="AN17" s="180"/>
      <c r="AO17" s="180"/>
      <c r="AP17" s="180"/>
      <c r="AQ17" s="180"/>
      <c r="AR17" s="180"/>
      <c r="AS17" s="181"/>
      <c r="AT17" s="179" t="s">
        <v>263</v>
      </c>
      <c r="AU17" s="180"/>
      <c r="AV17" s="180"/>
      <c r="AW17" s="180"/>
      <c r="AX17" s="180"/>
      <c r="AY17" s="180"/>
      <c r="AZ17" s="180"/>
      <c r="BA17" s="181"/>
      <c r="BB17" s="179"/>
      <c r="BC17" s="180"/>
      <c r="BD17" s="180"/>
      <c r="BE17" s="180"/>
      <c r="BF17" s="180"/>
      <c r="BG17" s="180"/>
      <c r="BH17" s="180"/>
      <c r="BI17" s="180"/>
      <c r="BJ17" s="181"/>
      <c r="BK17" s="179" t="s">
        <v>262</v>
      </c>
      <c r="BL17" s="180"/>
      <c r="BM17" s="180"/>
      <c r="BN17" s="180"/>
      <c r="BO17" s="180"/>
      <c r="BP17" s="180"/>
      <c r="BQ17" s="180"/>
      <c r="BR17" s="180"/>
      <c r="BS17" s="181"/>
      <c r="BT17" s="179" t="s">
        <v>263</v>
      </c>
      <c r="BU17" s="180"/>
      <c r="BV17" s="180"/>
      <c r="BW17" s="180"/>
      <c r="BX17" s="180"/>
      <c r="BY17" s="180"/>
      <c r="BZ17" s="180"/>
      <c r="CA17" s="180"/>
      <c r="CB17" s="181"/>
    </row>
    <row r="18" spans="1:80" s="86" customFormat="1" ht="18" customHeight="1">
      <c r="A18" s="172" t="s">
        <v>29</v>
      </c>
      <c r="B18" s="172"/>
      <c r="C18" s="172"/>
      <c r="D18" s="173" t="s">
        <v>264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1">
        <v>2</v>
      </c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>
        <v>17.2</v>
      </c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</row>
    <row r="19" spans="1:80" s="86" customFormat="1" ht="12.75">
      <c r="A19" s="172"/>
      <c r="B19" s="172"/>
      <c r="C19" s="172"/>
      <c r="D19" s="173" t="s">
        <v>265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1">
        <v>1</v>
      </c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>
        <v>10.6</v>
      </c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86" customFormat="1" ht="12.75">
      <c r="A20" s="172"/>
      <c r="B20" s="172"/>
      <c r="C20" s="172"/>
      <c r="D20" s="173" t="s">
        <v>266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</row>
    <row r="21" spans="1:80" s="86" customFormat="1" ht="18" customHeight="1">
      <c r="A21" s="172" t="s">
        <v>32</v>
      </c>
      <c r="B21" s="172"/>
      <c r="C21" s="172"/>
      <c r="D21" s="173" t="s">
        <v>267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1">
        <v>1</v>
      </c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>
        <v>22.5</v>
      </c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</row>
    <row r="22" spans="1:80" s="86" customFormat="1" ht="12.75">
      <c r="A22" s="172"/>
      <c r="B22" s="172"/>
      <c r="C22" s="172"/>
      <c r="D22" s="173" t="s">
        <v>265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</row>
    <row r="23" spans="1:80" s="86" customFormat="1" ht="12.75">
      <c r="A23" s="172"/>
      <c r="B23" s="172"/>
      <c r="C23" s="172"/>
      <c r="D23" s="173" t="s">
        <v>268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</row>
    <row r="24" spans="1:80" s="86" customFormat="1" ht="18" customHeight="1">
      <c r="A24" s="172" t="s">
        <v>34</v>
      </c>
      <c r="B24" s="172"/>
      <c r="C24" s="172"/>
      <c r="D24" s="173" t="s">
        <v>269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</row>
    <row r="25" spans="1:80" s="86" customFormat="1" ht="12.75">
      <c r="A25" s="172"/>
      <c r="B25" s="172"/>
      <c r="C25" s="172"/>
      <c r="D25" s="175" t="s">
        <v>265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</row>
    <row r="26" spans="1:80" s="86" customFormat="1" ht="12.75">
      <c r="A26" s="172"/>
      <c r="B26" s="172"/>
      <c r="C26" s="172"/>
      <c r="D26" s="173" t="s">
        <v>270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86" customFormat="1" ht="18" customHeight="1">
      <c r="A27" s="172" t="s">
        <v>37</v>
      </c>
      <c r="B27" s="172"/>
      <c r="C27" s="172"/>
      <c r="D27" s="173" t="s">
        <v>271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86" customFormat="1" ht="12.75">
      <c r="A28" s="172"/>
      <c r="B28" s="172"/>
      <c r="C28" s="172"/>
      <c r="D28" s="175" t="s">
        <v>265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</row>
    <row r="29" spans="1:80" s="86" customFormat="1" ht="12.75">
      <c r="A29" s="172"/>
      <c r="B29" s="172"/>
      <c r="C29" s="172"/>
      <c r="D29" s="173" t="s">
        <v>270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</row>
    <row r="30" s="86" customFormat="1" ht="12.75"/>
    <row r="31" s="86" customFormat="1" ht="12.75"/>
    <row r="32" spans="1:18" s="86" customFormat="1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="77" customFormat="1" ht="11.25">
      <c r="A33" s="77" t="s">
        <v>272</v>
      </c>
    </row>
    <row r="34" spans="1:80" s="77" customFormat="1" ht="11.25" customHeight="1">
      <c r="A34" s="174" t="s">
        <v>273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</row>
    <row r="35" spans="1:80" s="77" customFormat="1" ht="11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</row>
    <row r="36" spans="1:80" s="77" customFormat="1" ht="11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</row>
    <row r="37" spans="1:80" s="77" customFormat="1" ht="11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</row>
    <row r="38" spans="1:80" s="77" customFormat="1" ht="11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</row>
    <row r="39" spans="1:80" s="88" customFormat="1" ht="12.7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</row>
  </sheetData>
  <sheetProtection/>
  <mergeCells count="95">
    <mergeCell ref="AT16:BA16"/>
    <mergeCell ref="BB16:BJ16"/>
    <mergeCell ref="BK16:BS16"/>
    <mergeCell ref="BT16:CB16"/>
    <mergeCell ref="A10:CB10"/>
    <mergeCell ref="A11:CB11"/>
    <mergeCell ref="A14:AC14"/>
    <mergeCell ref="AD14:BA14"/>
    <mergeCell ref="BB14:CB14"/>
    <mergeCell ref="A15:AC15"/>
    <mergeCell ref="AD15:BA15"/>
    <mergeCell ref="BB15:CB15"/>
    <mergeCell ref="A17:AC17"/>
    <mergeCell ref="AD17:AK17"/>
    <mergeCell ref="AL17:AS17"/>
    <mergeCell ref="AT17:BA17"/>
    <mergeCell ref="BB17:BJ17"/>
    <mergeCell ref="BK17:BS17"/>
    <mergeCell ref="BT17:CB17"/>
    <mergeCell ref="A16:AC16"/>
    <mergeCell ref="AD16:AK16"/>
    <mergeCell ref="A18:C18"/>
    <mergeCell ref="D18:AC18"/>
    <mergeCell ref="AD18:AK18"/>
    <mergeCell ref="AL18:AS18"/>
    <mergeCell ref="AL16:AS16"/>
    <mergeCell ref="AT18:BA18"/>
    <mergeCell ref="BB18:BJ18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BB22:BJ23"/>
    <mergeCell ref="A20:C20"/>
    <mergeCell ref="D20:AC20"/>
    <mergeCell ref="A21:C21"/>
    <mergeCell ref="D21:AC21"/>
    <mergeCell ref="AD21:AK21"/>
    <mergeCell ref="AL21:AS21"/>
    <mergeCell ref="BB24:BJ24"/>
    <mergeCell ref="AT21:BA21"/>
    <mergeCell ref="BB21:BJ21"/>
    <mergeCell ref="BK21:BS21"/>
    <mergeCell ref="BT21:CB21"/>
    <mergeCell ref="A22:C22"/>
    <mergeCell ref="D22:AC22"/>
    <mergeCell ref="AD22:AK23"/>
    <mergeCell ref="AL22:AS23"/>
    <mergeCell ref="AT22:BA23"/>
    <mergeCell ref="BT25:CB26"/>
    <mergeCell ref="BK22:BS23"/>
    <mergeCell ref="BT22:CB23"/>
    <mergeCell ref="A23:C23"/>
    <mergeCell ref="D23:AC23"/>
    <mergeCell ref="A24:C24"/>
    <mergeCell ref="D24:AC24"/>
    <mergeCell ref="AD24:AK24"/>
    <mergeCell ref="AL24:AS24"/>
    <mergeCell ref="AT24:BA24"/>
    <mergeCell ref="AL27:AS27"/>
    <mergeCell ref="BK24:BS24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D28:AC28"/>
    <mergeCell ref="AD28:AK29"/>
    <mergeCell ref="AL28:AS29"/>
    <mergeCell ref="AT28:BA29"/>
    <mergeCell ref="BB28:BJ29"/>
    <mergeCell ref="A26:C26"/>
    <mergeCell ref="D26:AC26"/>
    <mergeCell ref="A27:C27"/>
    <mergeCell ref="D27:AC27"/>
    <mergeCell ref="AD27:AK27"/>
    <mergeCell ref="BK28:BS29"/>
    <mergeCell ref="BT28:CB29"/>
    <mergeCell ref="A29:C29"/>
    <mergeCell ref="D29:AC29"/>
    <mergeCell ref="A34:CB39"/>
    <mergeCell ref="AT27:BA27"/>
    <mergeCell ref="BB27:BJ27"/>
    <mergeCell ref="BK27:BS27"/>
    <mergeCell ref="BT27:CB27"/>
    <mergeCell ref="A28:C28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3"/>
  <sheetViews>
    <sheetView view="pageBreakPreview" zoomScale="70" zoomScaleSheetLayoutView="70" zoomScalePageLayoutView="0" workbookViewId="0" topLeftCell="A19">
      <selection activeCell="BU23" sqref="BU23:BY23"/>
    </sheetView>
  </sheetViews>
  <sheetFormatPr defaultColWidth="0.875" defaultRowHeight="12.75"/>
  <cols>
    <col min="1" max="52" width="0.875" style="2" customWidth="1"/>
    <col min="53" max="53" width="43.875" style="2" customWidth="1"/>
    <col min="54" max="72" width="0.875" style="2" customWidth="1"/>
    <col min="73" max="73" width="17.25390625" style="2" customWidth="1"/>
    <col min="74" max="74" width="0.37109375" style="2" customWidth="1"/>
    <col min="75" max="75" width="11.625" style="2" hidden="1" customWidth="1"/>
    <col min="76" max="76" width="8.875" style="2" hidden="1" customWidth="1"/>
    <col min="77" max="77" width="6.75390625" style="2" customWidth="1"/>
    <col min="78" max="78" width="6.375" style="2" customWidth="1"/>
    <col min="79" max="79" width="9.125" style="2" customWidth="1"/>
    <col min="80" max="80" width="4.75390625" style="2" customWidth="1"/>
    <col min="81" max="81" width="15.125" style="2" hidden="1" customWidth="1"/>
    <col min="82" max="82" width="16.875" style="2" hidden="1" customWidth="1"/>
    <col min="83" max="83" width="0.875" style="2" hidden="1" customWidth="1"/>
    <col min="84" max="84" width="1.00390625" style="2" customWidth="1"/>
    <col min="85" max="16384" width="0.875" style="2" customWidth="1"/>
  </cols>
  <sheetData>
    <row r="1" spans="67:82" s="1" customFormat="1" ht="12.75"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</row>
    <row r="2" spans="67:82" s="1" customFormat="1" ht="32.25" customHeight="1"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</row>
    <row r="3" s="1" customFormat="1" ht="5.25" customHeight="1"/>
    <row r="4" spans="67:82" s="8" customFormat="1" ht="12"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</row>
    <row r="5" spans="67:82" s="8" customFormat="1" ht="12"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</row>
    <row r="6" s="1" customFormat="1" ht="12.75"/>
    <row r="7" s="3" customFormat="1" ht="9.75" customHeight="1"/>
    <row r="8" s="3" customFormat="1" ht="10.5" customHeight="1"/>
    <row r="9" spans="1:82" s="5" customFormat="1" ht="18.75">
      <c r="A9" s="210" t="s">
        <v>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</row>
    <row r="10" spans="1:82" s="6" customFormat="1" ht="36.75" customHeight="1">
      <c r="A10" s="211" t="s">
        <v>101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</row>
    <row r="11" spans="36:78" s="6" customFormat="1" ht="18.75">
      <c r="AJ11" s="7"/>
      <c r="AK11" s="200" t="s">
        <v>187</v>
      </c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</row>
    <row r="12" spans="37:78" ht="14.25" customHeight="1">
      <c r="AK12" s="202" t="s">
        <v>124</v>
      </c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</row>
    <row r="13" spans="41:77" s="6" customFormat="1" ht="18.75">
      <c r="AO13" s="206" t="s">
        <v>344</v>
      </c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5" spans="1:82" s="9" customFormat="1" ht="24.75" customHeight="1">
      <c r="A15" s="201" t="s">
        <v>12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 t="s">
        <v>2</v>
      </c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 t="s">
        <v>3</v>
      </c>
      <c r="BV15" s="201"/>
      <c r="BW15" s="201"/>
      <c r="BX15" s="201"/>
      <c r="BY15" s="201"/>
      <c r="BZ15" s="201"/>
      <c r="CA15" s="201"/>
      <c r="CB15" s="201"/>
      <c r="CC15" s="201"/>
      <c r="CD15" s="201"/>
    </row>
    <row r="16" spans="1:84" s="9" customFormat="1" ht="33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 t="s">
        <v>4</v>
      </c>
      <c r="BV16" s="201"/>
      <c r="BW16" s="201"/>
      <c r="BX16" s="201"/>
      <c r="BY16" s="201"/>
      <c r="BZ16" s="201" t="s">
        <v>7</v>
      </c>
      <c r="CA16" s="201"/>
      <c r="CB16" s="201"/>
      <c r="CC16" s="201"/>
      <c r="CD16" s="201"/>
      <c r="CF16" s="41"/>
    </row>
    <row r="17" spans="1:82" s="9" customFormat="1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203"/>
      <c r="BV17" s="204"/>
      <c r="BW17" s="204"/>
      <c r="BX17" s="204"/>
      <c r="BY17" s="205"/>
      <c r="BZ17" s="203"/>
      <c r="CA17" s="204"/>
      <c r="CB17" s="204"/>
      <c r="CC17" s="204"/>
      <c r="CD17" s="205"/>
    </row>
    <row r="18" spans="1:84" s="10" customFormat="1" ht="132" customHeight="1">
      <c r="A18" s="191" t="s">
        <v>13</v>
      </c>
      <c r="B18" s="191"/>
      <c r="C18" s="191"/>
      <c r="D18" s="191"/>
      <c r="E18" s="191"/>
      <c r="F18" s="191"/>
      <c r="G18" s="191"/>
      <c r="H18" s="191"/>
      <c r="I18" s="192" t="s">
        <v>6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1" t="s">
        <v>112</v>
      </c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207">
        <f>BU19+BU20</f>
        <v>84997.14177777777</v>
      </c>
      <c r="BV18" s="208"/>
      <c r="BW18" s="208"/>
      <c r="BX18" s="208"/>
      <c r="BY18" s="209"/>
      <c r="BZ18" s="207">
        <f>BU18</f>
        <v>84997.14177777777</v>
      </c>
      <c r="CA18" s="208"/>
      <c r="CB18" s="208"/>
      <c r="CC18" s="208"/>
      <c r="CD18" s="209"/>
      <c r="CF18" s="42"/>
    </row>
    <row r="19" spans="1:84" s="10" customFormat="1" ht="46.5" customHeight="1">
      <c r="A19" s="191" t="s">
        <v>14</v>
      </c>
      <c r="B19" s="191"/>
      <c r="C19" s="191"/>
      <c r="D19" s="191"/>
      <c r="E19" s="191"/>
      <c r="F19" s="191"/>
      <c r="G19" s="191"/>
      <c r="H19" s="191"/>
      <c r="I19" s="192" t="s">
        <v>8</v>
      </c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1" t="s">
        <v>112</v>
      </c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207">
        <f>'Прил.4'!CG8*'Ставки факт'!D21</f>
        <v>49635.12335890985</v>
      </c>
      <c r="BV19" s="208"/>
      <c r="BW19" s="208"/>
      <c r="BX19" s="208"/>
      <c r="BY19" s="209"/>
      <c r="BZ19" s="207">
        <f>BU19</f>
        <v>49635.12335890985</v>
      </c>
      <c r="CA19" s="208"/>
      <c r="CB19" s="208"/>
      <c r="CC19" s="208"/>
      <c r="CD19" s="209"/>
      <c r="CF19" s="42"/>
    </row>
    <row r="20" spans="1:84" s="10" customFormat="1" ht="46.5" customHeight="1">
      <c r="A20" s="191" t="s">
        <v>15</v>
      </c>
      <c r="B20" s="191"/>
      <c r="C20" s="191"/>
      <c r="D20" s="191"/>
      <c r="E20" s="191"/>
      <c r="F20" s="191"/>
      <c r="G20" s="191"/>
      <c r="H20" s="191"/>
      <c r="I20" s="192" t="s">
        <v>9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1" t="s">
        <v>112</v>
      </c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207">
        <f>'Прил.4'!CG8*'Ставки факт'!D22</f>
        <v>35362.01841886792</v>
      </c>
      <c r="BV20" s="208"/>
      <c r="BW20" s="208"/>
      <c r="BX20" s="208"/>
      <c r="BY20" s="209"/>
      <c r="BZ20" s="207">
        <f>BU20</f>
        <v>35362.01841886792</v>
      </c>
      <c r="CA20" s="208"/>
      <c r="CB20" s="208"/>
      <c r="CC20" s="208"/>
      <c r="CD20" s="209"/>
      <c r="CF20" s="42"/>
    </row>
    <row r="21" spans="1:82" s="10" customFormat="1" ht="73.5" customHeight="1">
      <c r="A21" s="191" t="s">
        <v>16</v>
      </c>
      <c r="B21" s="191"/>
      <c r="C21" s="191"/>
      <c r="D21" s="191"/>
      <c r="E21" s="191"/>
      <c r="F21" s="191"/>
      <c r="G21" s="191"/>
      <c r="H21" s="191"/>
      <c r="I21" s="192" t="s">
        <v>21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1" t="s">
        <v>112</v>
      </c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6">
        <v>0</v>
      </c>
      <c r="BV21" s="197"/>
      <c r="BW21" s="197"/>
      <c r="BX21" s="197"/>
      <c r="BY21" s="198"/>
      <c r="BZ21" s="196">
        <v>0</v>
      </c>
      <c r="CA21" s="197"/>
      <c r="CB21" s="197"/>
      <c r="CC21" s="197"/>
      <c r="CD21" s="198"/>
    </row>
    <row r="22" spans="1:82" s="10" customFormat="1" ht="75.75" customHeight="1">
      <c r="A22" s="191" t="s">
        <v>17</v>
      </c>
      <c r="B22" s="191"/>
      <c r="C22" s="191"/>
      <c r="D22" s="191"/>
      <c r="E22" s="191"/>
      <c r="F22" s="191"/>
      <c r="G22" s="191"/>
      <c r="H22" s="191"/>
      <c r="I22" s="192" t="s">
        <v>11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1" t="s">
        <v>112</v>
      </c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6">
        <v>0</v>
      </c>
      <c r="BV22" s="197"/>
      <c r="BW22" s="197"/>
      <c r="BX22" s="197"/>
      <c r="BY22" s="198"/>
      <c r="BZ22" s="196">
        <v>0</v>
      </c>
      <c r="CA22" s="197"/>
      <c r="CB22" s="197"/>
      <c r="CC22" s="197"/>
      <c r="CD22" s="198"/>
    </row>
    <row r="23" spans="1:82" s="10" customFormat="1" ht="102" customHeight="1">
      <c r="A23" s="193" t="s">
        <v>18</v>
      </c>
      <c r="B23" s="194"/>
      <c r="C23" s="194"/>
      <c r="D23" s="194"/>
      <c r="E23" s="194"/>
      <c r="F23" s="194"/>
      <c r="G23" s="194"/>
      <c r="H23" s="195"/>
      <c r="I23" s="192" t="s">
        <v>23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1" t="s">
        <v>10</v>
      </c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6">
        <v>0</v>
      </c>
      <c r="BV23" s="197"/>
      <c r="BW23" s="197"/>
      <c r="BX23" s="197"/>
      <c r="BY23" s="198"/>
      <c r="BZ23" s="196">
        <v>0</v>
      </c>
      <c r="CA23" s="197"/>
      <c r="CB23" s="197"/>
      <c r="CC23" s="197"/>
      <c r="CD23" s="198"/>
    </row>
    <row r="24" spans="1:82" s="10" customFormat="1" ht="106.5" customHeight="1">
      <c r="A24" s="193" t="s">
        <v>19</v>
      </c>
      <c r="B24" s="194"/>
      <c r="C24" s="194"/>
      <c r="D24" s="194"/>
      <c r="E24" s="194"/>
      <c r="F24" s="194"/>
      <c r="G24" s="194"/>
      <c r="H24" s="195"/>
      <c r="I24" s="192" t="s">
        <v>22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1" t="s">
        <v>10</v>
      </c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6">
        <v>0</v>
      </c>
      <c r="BV24" s="197"/>
      <c r="BW24" s="197"/>
      <c r="BX24" s="197"/>
      <c r="BY24" s="198"/>
      <c r="BZ24" s="196">
        <v>0</v>
      </c>
      <c r="CA24" s="197"/>
      <c r="CB24" s="197"/>
      <c r="CC24" s="197"/>
      <c r="CD24" s="198"/>
    </row>
    <row r="25" spans="1:82" s="10" customFormat="1" ht="72.75" customHeight="1">
      <c r="A25" s="193" t="s">
        <v>20</v>
      </c>
      <c r="B25" s="194"/>
      <c r="C25" s="194"/>
      <c r="D25" s="194"/>
      <c r="E25" s="194"/>
      <c r="F25" s="194"/>
      <c r="G25" s="194"/>
      <c r="H25" s="195"/>
      <c r="I25" s="192" t="s">
        <v>104</v>
      </c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3" t="s">
        <v>112</v>
      </c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5"/>
      <c r="BU25" s="196">
        <v>0</v>
      </c>
      <c r="BV25" s="197"/>
      <c r="BW25" s="197"/>
      <c r="BX25" s="197"/>
      <c r="BY25" s="198"/>
      <c r="BZ25" s="196">
        <v>0</v>
      </c>
      <c r="CA25" s="197"/>
      <c r="CB25" s="197"/>
      <c r="CC25" s="197"/>
      <c r="CD25" s="198"/>
    </row>
    <row r="26" spans="1:82" s="10" customFormat="1" ht="72.75" customHeight="1">
      <c r="A26" s="193" t="s">
        <v>109</v>
      </c>
      <c r="B26" s="194"/>
      <c r="C26" s="194"/>
      <c r="D26" s="194"/>
      <c r="E26" s="194"/>
      <c r="F26" s="194"/>
      <c r="G26" s="194"/>
      <c r="H26" s="195"/>
      <c r="I26" s="192" t="s">
        <v>105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3" t="s">
        <v>5</v>
      </c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5"/>
      <c r="BU26" s="196">
        <v>0</v>
      </c>
      <c r="BV26" s="197"/>
      <c r="BW26" s="197"/>
      <c r="BX26" s="197"/>
      <c r="BY26" s="198"/>
      <c r="BZ26" s="196">
        <v>0</v>
      </c>
      <c r="CA26" s="197"/>
      <c r="CB26" s="197"/>
      <c r="CC26" s="197"/>
      <c r="CD26" s="198"/>
    </row>
    <row r="27" spans="1:82" s="10" customFormat="1" ht="57.75" customHeight="1">
      <c r="A27" s="193" t="s">
        <v>110</v>
      </c>
      <c r="B27" s="194"/>
      <c r="C27" s="194"/>
      <c r="D27" s="194"/>
      <c r="E27" s="194"/>
      <c r="F27" s="194"/>
      <c r="G27" s="194"/>
      <c r="H27" s="195"/>
      <c r="I27" s="192" t="s">
        <v>106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3" t="s">
        <v>5</v>
      </c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5"/>
      <c r="BU27" s="196">
        <v>0</v>
      </c>
      <c r="BV27" s="197"/>
      <c r="BW27" s="197"/>
      <c r="BX27" s="197"/>
      <c r="BY27" s="198"/>
      <c r="BZ27" s="196">
        <v>0</v>
      </c>
      <c r="CA27" s="197"/>
      <c r="CB27" s="197"/>
      <c r="CC27" s="197"/>
      <c r="CD27" s="198"/>
    </row>
    <row r="28" spans="1:82" s="10" customFormat="1" ht="57.75" customHeight="1">
      <c r="A28" s="193" t="s">
        <v>111</v>
      </c>
      <c r="B28" s="194"/>
      <c r="C28" s="194"/>
      <c r="D28" s="194"/>
      <c r="E28" s="194"/>
      <c r="F28" s="194"/>
      <c r="G28" s="194"/>
      <c r="H28" s="195"/>
      <c r="I28" s="192" t="s">
        <v>107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3" t="s">
        <v>5</v>
      </c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5"/>
      <c r="BU28" s="196">
        <v>0</v>
      </c>
      <c r="BV28" s="197"/>
      <c r="BW28" s="197"/>
      <c r="BX28" s="197"/>
      <c r="BY28" s="198"/>
      <c r="BZ28" s="196">
        <v>0</v>
      </c>
      <c r="CA28" s="197"/>
      <c r="CB28" s="197"/>
      <c r="CC28" s="197"/>
      <c r="CD28" s="198"/>
    </row>
    <row r="29" ht="20.25" customHeight="1"/>
    <row r="30" spans="1:82" ht="44.25" customHeight="1">
      <c r="A30" s="190" t="s">
        <v>108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</row>
    <row r="31" ht="3" customHeight="1"/>
    <row r="33" spans="11:81" ht="15"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</row>
  </sheetData>
  <sheetProtection/>
  <mergeCells count="73">
    <mergeCell ref="BU28:BY28"/>
    <mergeCell ref="BZ28:CD28"/>
    <mergeCell ref="BZ24:CD24"/>
    <mergeCell ref="BU25:BY25"/>
    <mergeCell ref="BZ25:CD25"/>
    <mergeCell ref="BU26:BY26"/>
    <mergeCell ref="BZ26:CD26"/>
    <mergeCell ref="BU27:BY27"/>
    <mergeCell ref="BZ27:CD27"/>
    <mergeCell ref="A26:H26"/>
    <mergeCell ref="BB19:BT19"/>
    <mergeCell ref="BB25:BT25"/>
    <mergeCell ref="I22:BA22"/>
    <mergeCell ref="A25:H25"/>
    <mergeCell ref="BB24:BT24"/>
    <mergeCell ref="BB22:BT22"/>
    <mergeCell ref="I26:BA26"/>
    <mergeCell ref="BB26:BT26"/>
    <mergeCell ref="A19:H19"/>
    <mergeCell ref="BU15:CD15"/>
    <mergeCell ref="BB15:BT16"/>
    <mergeCell ref="BB20:BT20"/>
    <mergeCell ref="I19:BA19"/>
    <mergeCell ref="BU19:BY19"/>
    <mergeCell ref="I18:BA18"/>
    <mergeCell ref="BZ22:CD22"/>
    <mergeCell ref="I20:BA20"/>
    <mergeCell ref="BO1:CD1"/>
    <mergeCell ref="BO4:CD4"/>
    <mergeCell ref="BO5:CD5"/>
    <mergeCell ref="BU16:BY16"/>
    <mergeCell ref="BU20:BY20"/>
    <mergeCell ref="BZ20:CD20"/>
    <mergeCell ref="BZ21:CD21"/>
    <mergeCell ref="BZ19:CD19"/>
    <mergeCell ref="A18:H18"/>
    <mergeCell ref="AO13:BY13"/>
    <mergeCell ref="BU18:BY18"/>
    <mergeCell ref="BZ18:CD18"/>
    <mergeCell ref="A9:CD9"/>
    <mergeCell ref="K33:CC33"/>
    <mergeCell ref="A10:CD10"/>
    <mergeCell ref="A28:H28"/>
    <mergeCell ref="I28:BA28"/>
    <mergeCell ref="BB28:BT28"/>
    <mergeCell ref="BZ23:CD23"/>
    <mergeCell ref="BU22:BY22"/>
    <mergeCell ref="BO2:CD2"/>
    <mergeCell ref="AK11:BZ11"/>
    <mergeCell ref="A15:BA16"/>
    <mergeCell ref="AK12:BZ12"/>
    <mergeCell ref="BZ16:CD16"/>
    <mergeCell ref="BB18:BT18"/>
    <mergeCell ref="BU17:BY17"/>
    <mergeCell ref="BZ17:CD17"/>
    <mergeCell ref="A24:H24"/>
    <mergeCell ref="A22:H22"/>
    <mergeCell ref="BB23:BT23"/>
    <mergeCell ref="BU21:BY21"/>
    <mergeCell ref="BU23:BY23"/>
    <mergeCell ref="A20:H20"/>
    <mergeCell ref="I23:BA23"/>
    <mergeCell ref="BU24:BY24"/>
    <mergeCell ref="A30:CD30"/>
    <mergeCell ref="A21:H21"/>
    <mergeCell ref="I21:BA21"/>
    <mergeCell ref="BB21:BT21"/>
    <mergeCell ref="I24:BA24"/>
    <mergeCell ref="I25:BA25"/>
    <mergeCell ref="I27:BA27"/>
    <mergeCell ref="BB27:BT27"/>
    <mergeCell ref="A23:H23"/>
    <mergeCell ref="A27:H2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24"/>
  <sheetViews>
    <sheetView view="pageBreakPreview" zoomScale="85" zoomScaleSheetLayoutView="85" zoomScalePageLayoutView="0" workbookViewId="0" topLeftCell="D1">
      <selection activeCell="BM8" sqref="BM8:CF15"/>
    </sheetView>
  </sheetViews>
  <sheetFormatPr defaultColWidth="0.875" defaultRowHeight="12.75"/>
  <cols>
    <col min="1" max="43" width="0.875" style="2" customWidth="1"/>
    <col min="44" max="44" width="26.625" style="2" customWidth="1"/>
    <col min="45" max="63" width="0.875" style="2" customWidth="1"/>
    <col min="64" max="64" width="4.875" style="2" customWidth="1"/>
    <col min="65" max="99" width="0.875" style="2" customWidth="1"/>
    <col min="100" max="100" width="4.625" style="2" customWidth="1"/>
    <col min="101" max="103" width="0.875" style="2" customWidth="1"/>
    <col min="104" max="104" width="15.375" style="2" customWidth="1"/>
    <col min="105" max="105" width="21.125" style="32" customWidth="1"/>
    <col min="106" max="16384" width="0.875" style="2" customWidth="1"/>
  </cols>
  <sheetData>
    <row r="1" s="1" customFormat="1" ht="12.75">
      <c r="DA1" s="28"/>
    </row>
    <row r="2" s="3" customFormat="1" ht="20.25" customHeight="1">
      <c r="DA2" s="29"/>
    </row>
    <row r="3" spans="1:105" s="5" customFormat="1" ht="18.75">
      <c r="A3" s="210" t="s">
        <v>25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DA3" s="30"/>
    </row>
    <row r="4" spans="1:105" s="6" customFormat="1" ht="45" customHeight="1">
      <c r="A4" s="238" t="s">
        <v>114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DA4" s="31"/>
    </row>
    <row r="5" ht="13.5" customHeight="1"/>
    <row r="6" spans="1:105" s="9" customFormat="1" ht="114" customHeight="1">
      <c r="A6" s="239" t="s">
        <v>26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40"/>
      <c r="AS6" s="201" t="s">
        <v>27</v>
      </c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41" t="s">
        <v>28</v>
      </c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41" t="s">
        <v>178</v>
      </c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DA6" s="33"/>
    </row>
    <row r="7" spans="1:105" s="9" customFormat="1" ht="16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20"/>
      <c r="AS7" s="241" t="s">
        <v>102</v>
      </c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DA7" s="33"/>
    </row>
    <row r="8" spans="1:105" s="10" customFormat="1" ht="49.5" customHeight="1">
      <c r="A8" s="242" t="s">
        <v>29</v>
      </c>
      <c r="B8" s="242"/>
      <c r="C8" s="242"/>
      <c r="D8" s="242"/>
      <c r="E8" s="242"/>
      <c r="F8" s="242"/>
      <c r="G8" s="242"/>
      <c r="H8" s="242"/>
      <c r="I8" s="243" t="s">
        <v>30</v>
      </c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4"/>
      <c r="AS8" s="245">
        <f>'Прил. 5'!BN36*1000</f>
        <v>1912435.6899999997</v>
      </c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7"/>
      <c r="BM8" s="214">
        <f>'прил 5 станд '!BB21</f>
        <v>22.5</v>
      </c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6"/>
      <c r="CG8" s="214">
        <f>AS8/BM8</f>
        <v>84997.14177777777</v>
      </c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DA8" s="34"/>
    </row>
    <row r="9" spans="1:105" s="10" customFormat="1" ht="19.5" customHeight="1">
      <c r="A9" s="220"/>
      <c r="B9" s="220"/>
      <c r="C9" s="220"/>
      <c r="D9" s="220"/>
      <c r="E9" s="220"/>
      <c r="F9" s="220"/>
      <c r="G9" s="220"/>
      <c r="H9" s="220"/>
      <c r="I9" s="221" t="s">
        <v>4</v>
      </c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2"/>
      <c r="AS9" s="248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50"/>
      <c r="BM9" s="217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9"/>
      <c r="CG9" s="217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DA9" s="34"/>
    </row>
    <row r="10" spans="1:105" s="10" customFormat="1" ht="19.5" customHeight="1">
      <c r="A10" s="220"/>
      <c r="B10" s="220"/>
      <c r="C10" s="220"/>
      <c r="D10" s="220"/>
      <c r="E10" s="220"/>
      <c r="F10" s="220"/>
      <c r="G10" s="220"/>
      <c r="H10" s="220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2"/>
      <c r="AS10" s="248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50"/>
      <c r="BM10" s="217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9"/>
      <c r="CG10" s="217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Z10" s="14"/>
      <c r="DA10" s="35"/>
    </row>
    <row r="11" spans="1:105" s="10" customFormat="1" ht="19.5" customHeight="1" hidden="1">
      <c r="A11" s="220"/>
      <c r="B11" s="220"/>
      <c r="C11" s="220"/>
      <c r="D11" s="220"/>
      <c r="E11" s="220"/>
      <c r="F11" s="220"/>
      <c r="G11" s="220"/>
      <c r="H11" s="220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2"/>
      <c r="AS11" s="248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50"/>
      <c r="BM11" s="217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9"/>
      <c r="CG11" s="217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DA11" s="34"/>
    </row>
    <row r="12" spans="1:105" s="10" customFormat="1" ht="19.5" customHeight="1" hidden="1">
      <c r="A12" s="220"/>
      <c r="B12" s="220"/>
      <c r="C12" s="220"/>
      <c r="D12" s="220"/>
      <c r="E12" s="220"/>
      <c r="F12" s="220"/>
      <c r="G12" s="220"/>
      <c r="H12" s="220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2"/>
      <c r="AS12" s="248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50"/>
      <c r="BM12" s="217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9"/>
      <c r="CG12" s="217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DA12" s="34"/>
    </row>
    <row r="13" spans="1:105" s="10" customFormat="1" ht="19.5" customHeight="1" hidden="1">
      <c r="A13" s="220"/>
      <c r="B13" s="220"/>
      <c r="C13" s="220"/>
      <c r="D13" s="220"/>
      <c r="E13" s="220"/>
      <c r="F13" s="220"/>
      <c r="G13" s="220"/>
      <c r="H13" s="220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2"/>
      <c r="AS13" s="248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50"/>
      <c r="BM13" s="217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9"/>
      <c r="CG13" s="217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DA13" s="34"/>
    </row>
    <row r="14" spans="1:105" s="10" customFormat="1" ht="19.5" customHeight="1">
      <c r="A14" s="220"/>
      <c r="B14" s="220"/>
      <c r="C14" s="220"/>
      <c r="D14" s="220"/>
      <c r="E14" s="220"/>
      <c r="F14" s="220"/>
      <c r="G14" s="220"/>
      <c r="H14" s="220"/>
      <c r="I14" s="221" t="s">
        <v>31</v>
      </c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2"/>
      <c r="AS14" s="248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50"/>
      <c r="BM14" s="217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9"/>
      <c r="CG14" s="217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DA14" s="34"/>
    </row>
    <row r="15" spans="1:105" s="10" customFormat="1" ht="22.5" customHeight="1">
      <c r="A15" s="220"/>
      <c r="B15" s="220"/>
      <c r="C15" s="220"/>
      <c r="D15" s="220"/>
      <c r="E15" s="220"/>
      <c r="F15" s="220"/>
      <c r="G15" s="220"/>
      <c r="H15" s="220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2"/>
      <c r="AS15" s="248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50"/>
      <c r="BM15" s="217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9"/>
      <c r="CG15" s="217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DA15" s="34"/>
    </row>
    <row r="16" spans="1:105" s="10" customFormat="1" ht="19.5" customHeight="1" hidden="1">
      <c r="A16" s="268"/>
      <c r="B16" s="229"/>
      <c r="C16" s="229"/>
      <c r="D16" s="229"/>
      <c r="E16" s="229"/>
      <c r="F16" s="229"/>
      <c r="G16" s="229"/>
      <c r="H16" s="230"/>
      <c r="I16" s="222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DA16" s="34"/>
    </row>
    <row r="17" spans="1:105" s="10" customFormat="1" ht="19.5" customHeight="1" hidden="1">
      <c r="A17" s="268"/>
      <c r="B17" s="229"/>
      <c r="C17" s="229"/>
      <c r="D17" s="229"/>
      <c r="E17" s="229"/>
      <c r="F17" s="229"/>
      <c r="G17" s="229"/>
      <c r="H17" s="230"/>
      <c r="I17" s="222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DA17" s="34"/>
    </row>
    <row r="18" spans="1:105" s="10" customFormat="1" ht="19.5" customHeight="1" hidden="1">
      <c r="A18" s="268"/>
      <c r="B18" s="229"/>
      <c r="C18" s="229"/>
      <c r="D18" s="229"/>
      <c r="E18" s="229"/>
      <c r="F18" s="229"/>
      <c r="G18" s="229"/>
      <c r="H18" s="230"/>
      <c r="I18" s="222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36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DA18" s="34"/>
    </row>
    <row r="19" spans="1:105" s="10" customFormat="1" ht="58.5" customHeight="1">
      <c r="A19" s="194" t="s">
        <v>32</v>
      </c>
      <c r="B19" s="194"/>
      <c r="C19" s="194"/>
      <c r="D19" s="194"/>
      <c r="E19" s="194"/>
      <c r="F19" s="194"/>
      <c r="G19" s="194"/>
      <c r="H19" s="194"/>
      <c r="I19" s="265" t="s">
        <v>33</v>
      </c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6"/>
      <c r="AS19" s="267" t="s">
        <v>94</v>
      </c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34" t="s">
        <v>94</v>
      </c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 t="s">
        <v>94</v>
      </c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5"/>
      <c r="DA19" s="34"/>
    </row>
    <row r="20" spans="1:105" s="10" customFormat="1" ht="44.25" customHeight="1">
      <c r="A20" s="242" t="s">
        <v>34</v>
      </c>
      <c r="B20" s="242"/>
      <c r="C20" s="242"/>
      <c r="D20" s="242"/>
      <c r="E20" s="242"/>
      <c r="F20" s="242"/>
      <c r="G20" s="242"/>
      <c r="H20" s="242"/>
      <c r="I20" s="243" t="s">
        <v>35</v>
      </c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4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2"/>
      <c r="DA20" s="34"/>
    </row>
    <row r="21" spans="1:105" s="10" customFormat="1" ht="35.25" customHeight="1">
      <c r="A21" s="220"/>
      <c r="B21" s="220"/>
      <c r="C21" s="220"/>
      <c r="D21" s="220"/>
      <c r="E21" s="220"/>
      <c r="F21" s="220"/>
      <c r="G21" s="220"/>
      <c r="H21" s="220"/>
      <c r="I21" s="221" t="s">
        <v>155</v>
      </c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2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3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3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8"/>
      <c r="DA21" s="34"/>
    </row>
    <row r="22" spans="1:105" s="10" customFormat="1" ht="35.25" customHeight="1">
      <c r="A22" s="220"/>
      <c r="B22" s="220"/>
      <c r="C22" s="220"/>
      <c r="D22" s="220"/>
      <c r="E22" s="220"/>
      <c r="F22" s="220"/>
      <c r="G22" s="220"/>
      <c r="H22" s="220"/>
      <c r="I22" s="221" t="s">
        <v>156</v>
      </c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2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3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3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8"/>
      <c r="DA22" s="34"/>
    </row>
    <row r="23" spans="1:105" s="10" customFormat="1" ht="12.75" customHeight="1">
      <c r="A23" s="220"/>
      <c r="B23" s="220"/>
      <c r="C23" s="220"/>
      <c r="D23" s="220"/>
      <c r="E23" s="220"/>
      <c r="F23" s="220"/>
      <c r="G23" s="220"/>
      <c r="H23" s="220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3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3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8"/>
      <c r="DA23" s="34"/>
    </row>
    <row r="24" spans="1:105" s="10" customFormat="1" ht="35.25" customHeight="1" hidden="1">
      <c r="A24" s="220"/>
      <c r="B24" s="220"/>
      <c r="C24" s="220"/>
      <c r="D24" s="220"/>
      <c r="E24" s="220"/>
      <c r="F24" s="220"/>
      <c r="G24" s="220"/>
      <c r="H24" s="220"/>
      <c r="I24" s="221" t="s">
        <v>115</v>
      </c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2"/>
      <c r="AS24" s="227">
        <v>0</v>
      </c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3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3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8"/>
      <c r="DA24" s="34"/>
    </row>
    <row r="25" spans="1:105" s="10" customFormat="1" ht="10.5" customHeight="1">
      <c r="A25" s="220"/>
      <c r="B25" s="220"/>
      <c r="C25" s="220"/>
      <c r="D25" s="220"/>
      <c r="E25" s="220"/>
      <c r="F25" s="220"/>
      <c r="G25" s="220"/>
      <c r="H25" s="220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3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3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8"/>
      <c r="DA25" s="34"/>
    </row>
    <row r="26" spans="1:105" s="10" customFormat="1" ht="24" customHeight="1">
      <c r="A26" s="220"/>
      <c r="B26" s="220"/>
      <c r="C26" s="220"/>
      <c r="D26" s="220"/>
      <c r="E26" s="220"/>
      <c r="F26" s="220"/>
      <c r="G26" s="220"/>
      <c r="H26" s="220"/>
      <c r="I26" s="221" t="s">
        <v>125</v>
      </c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2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33"/>
      <c r="DA26" s="34"/>
    </row>
    <row r="27" spans="1:104" s="10" customFormat="1" ht="24" customHeight="1">
      <c r="A27" s="220"/>
      <c r="B27" s="220"/>
      <c r="C27" s="220"/>
      <c r="D27" s="220"/>
      <c r="E27" s="220"/>
      <c r="F27" s="220"/>
      <c r="G27" s="220"/>
      <c r="H27" s="220"/>
      <c r="I27" s="221" t="s">
        <v>126</v>
      </c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2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6"/>
      <c r="CZ27" s="46"/>
    </row>
    <row r="28" spans="1:104" s="10" customFormat="1" ht="24" customHeight="1">
      <c r="A28" s="220"/>
      <c r="B28" s="220"/>
      <c r="C28" s="220"/>
      <c r="D28" s="220"/>
      <c r="E28" s="220"/>
      <c r="F28" s="220"/>
      <c r="G28" s="220"/>
      <c r="H28" s="220"/>
      <c r="I28" s="221" t="s">
        <v>127</v>
      </c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2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6"/>
      <c r="CZ28" s="46"/>
    </row>
    <row r="29" spans="1:104" s="10" customFormat="1" ht="24" customHeight="1">
      <c r="A29" s="220"/>
      <c r="B29" s="220"/>
      <c r="C29" s="220"/>
      <c r="D29" s="220"/>
      <c r="E29" s="220"/>
      <c r="F29" s="220"/>
      <c r="G29" s="220"/>
      <c r="H29" s="220"/>
      <c r="I29" s="221" t="s">
        <v>128</v>
      </c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2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6"/>
      <c r="CZ29" s="46"/>
    </row>
    <row r="30" spans="1:104" s="10" customFormat="1" ht="24" customHeight="1">
      <c r="A30" s="220"/>
      <c r="B30" s="220"/>
      <c r="C30" s="220"/>
      <c r="D30" s="220"/>
      <c r="E30" s="220"/>
      <c r="F30" s="220"/>
      <c r="G30" s="220"/>
      <c r="H30" s="220"/>
      <c r="I30" s="221" t="s">
        <v>129</v>
      </c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2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6"/>
      <c r="CZ30" s="46"/>
    </row>
    <row r="31" spans="1:104" s="10" customFormat="1" ht="24" customHeight="1">
      <c r="A31" s="220"/>
      <c r="B31" s="220"/>
      <c r="C31" s="220"/>
      <c r="D31" s="220"/>
      <c r="E31" s="220"/>
      <c r="F31" s="220"/>
      <c r="G31" s="220"/>
      <c r="H31" s="220"/>
      <c r="I31" s="221" t="s">
        <v>130</v>
      </c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2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6"/>
      <c r="CZ31" s="46"/>
    </row>
    <row r="32" spans="1:104" s="10" customFormat="1" ht="24" customHeight="1">
      <c r="A32" s="220"/>
      <c r="B32" s="220"/>
      <c r="C32" s="220"/>
      <c r="D32" s="220"/>
      <c r="E32" s="220"/>
      <c r="F32" s="220"/>
      <c r="G32" s="220"/>
      <c r="H32" s="220"/>
      <c r="I32" s="221" t="s">
        <v>131</v>
      </c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2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6"/>
      <c r="CZ32" s="46"/>
    </row>
    <row r="33" spans="1:104" s="10" customFormat="1" ht="24" customHeight="1">
      <c r="A33" s="220"/>
      <c r="B33" s="220"/>
      <c r="C33" s="220"/>
      <c r="D33" s="220"/>
      <c r="E33" s="220"/>
      <c r="F33" s="220"/>
      <c r="G33" s="220"/>
      <c r="H33" s="220"/>
      <c r="I33" s="221" t="s">
        <v>132</v>
      </c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2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6"/>
      <c r="CZ33" s="46"/>
    </row>
    <row r="34" spans="1:104" s="10" customFormat="1" ht="24" customHeight="1">
      <c r="A34" s="220"/>
      <c r="B34" s="220"/>
      <c r="C34" s="220"/>
      <c r="D34" s="220"/>
      <c r="E34" s="220"/>
      <c r="F34" s="220"/>
      <c r="G34" s="220"/>
      <c r="H34" s="220"/>
      <c r="I34" s="221" t="s">
        <v>133</v>
      </c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2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6"/>
      <c r="CZ34" s="46"/>
    </row>
    <row r="35" spans="1:104" s="10" customFormat="1" ht="24" customHeight="1">
      <c r="A35" s="220"/>
      <c r="B35" s="220"/>
      <c r="C35" s="220"/>
      <c r="D35" s="220"/>
      <c r="E35" s="220"/>
      <c r="F35" s="220"/>
      <c r="G35" s="220"/>
      <c r="H35" s="220"/>
      <c r="I35" s="221" t="s">
        <v>134</v>
      </c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2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6"/>
      <c r="CZ35" s="46"/>
    </row>
    <row r="36" spans="1:104" s="10" customFormat="1" ht="24" customHeight="1">
      <c r="A36" s="220"/>
      <c r="B36" s="220"/>
      <c r="C36" s="220"/>
      <c r="D36" s="220"/>
      <c r="E36" s="220"/>
      <c r="F36" s="220"/>
      <c r="G36" s="220"/>
      <c r="H36" s="220"/>
      <c r="I36" s="221" t="s">
        <v>135</v>
      </c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2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6"/>
      <c r="CZ36" s="46"/>
    </row>
    <row r="37" spans="1:104" s="10" customFormat="1" ht="24" customHeight="1">
      <c r="A37" s="220"/>
      <c r="B37" s="220"/>
      <c r="C37" s="220"/>
      <c r="D37" s="220"/>
      <c r="E37" s="220"/>
      <c r="F37" s="220"/>
      <c r="G37" s="220"/>
      <c r="H37" s="220"/>
      <c r="I37" s="221" t="s">
        <v>136</v>
      </c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2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6"/>
      <c r="CZ37" s="46"/>
    </row>
    <row r="38" spans="1:105" s="10" customFormat="1" ht="24" customHeight="1">
      <c r="A38" s="220"/>
      <c r="B38" s="220"/>
      <c r="C38" s="220"/>
      <c r="D38" s="220"/>
      <c r="E38" s="220"/>
      <c r="F38" s="220"/>
      <c r="G38" s="220"/>
      <c r="H38" s="220"/>
      <c r="I38" s="221" t="s">
        <v>137</v>
      </c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2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6"/>
      <c r="CZ38" s="46"/>
      <c r="DA38" s="40"/>
    </row>
    <row r="39" spans="1:105" s="10" customFormat="1" ht="24" customHeight="1">
      <c r="A39" s="220"/>
      <c r="B39" s="220"/>
      <c r="C39" s="220"/>
      <c r="D39" s="220"/>
      <c r="E39" s="220"/>
      <c r="F39" s="220"/>
      <c r="G39" s="220"/>
      <c r="H39" s="220"/>
      <c r="I39" s="221" t="s">
        <v>138</v>
      </c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2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6"/>
      <c r="CZ39" s="46"/>
      <c r="DA39" s="40"/>
    </row>
    <row r="40" spans="1:105" s="10" customFormat="1" ht="24" customHeight="1">
      <c r="A40" s="220"/>
      <c r="B40" s="220"/>
      <c r="C40" s="220"/>
      <c r="D40" s="220"/>
      <c r="E40" s="220"/>
      <c r="F40" s="220"/>
      <c r="G40" s="220"/>
      <c r="H40" s="220"/>
      <c r="I40" s="221" t="s">
        <v>139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2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6"/>
      <c r="CZ40" s="46"/>
      <c r="DA40" s="40"/>
    </row>
    <row r="41" spans="1:105" s="10" customFormat="1" ht="26.25" customHeight="1">
      <c r="A41" s="220"/>
      <c r="B41" s="220"/>
      <c r="C41" s="220"/>
      <c r="D41" s="220"/>
      <c r="E41" s="220"/>
      <c r="F41" s="220"/>
      <c r="G41" s="220"/>
      <c r="H41" s="220"/>
      <c r="I41" s="221" t="s">
        <v>141</v>
      </c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2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3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3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8"/>
      <c r="DA41" s="34"/>
    </row>
    <row r="42" spans="1:105" s="10" customFormat="1" ht="28.5" customHeight="1" hidden="1">
      <c r="A42" s="220"/>
      <c r="B42" s="220"/>
      <c r="C42" s="220"/>
      <c r="D42" s="220"/>
      <c r="E42" s="220"/>
      <c r="F42" s="220"/>
      <c r="G42" s="220"/>
      <c r="H42" s="220"/>
      <c r="I42" s="221" t="s">
        <v>141</v>
      </c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2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53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3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5"/>
      <c r="DA42" s="34"/>
    </row>
    <row r="43" spans="1:105" s="10" customFormat="1" ht="28.5" customHeight="1" hidden="1">
      <c r="A43" s="220"/>
      <c r="B43" s="220"/>
      <c r="C43" s="220"/>
      <c r="D43" s="220"/>
      <c r="E43" s="220"/>
      <c r="F43" s="220"/>
      <c r="G43" s="220"/>
      <c r="H43" s="220"/>
      <c r="I43" s="221" t="s">
        <v>141</v>
      </c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2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7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30"/>
      <c r="DA43" s="34"/>
    </row>
    <row r="44" spans="1:105" s="10" customFormat="1" ht="28.5" customHeight="1" hidden="1">
      <c r="A44" s="220"/>
      <c r="B44" s="220"/>
      <c r="C44" s="220"/>
      <c r="D44" s="220"/>
      <c r="E44" s="220"/>
      <c r="F44" s="220"/>
      <c r="G44" s="220"/>
      <c r="H44" s="220"/>
      <c r="I44" s="221" t="s">
        <v>141</v>
      </c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2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7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30"/>
      <c r="DA44" s="34"/>
    </row>
    <row r="45" spans="1:105" s="10" customFormat="1" ht="28.5" customHeight="1" hidden="1">
      <c r="A45" s="220"/>
      <c r="B45" s="220"/>
      <c r="C45" s="220"/>
      <c r="D45" s="220"/>
      <c r="E45" s="220"/>
      <c r="F45" s="220"/>
      <c r="G45" s="220"/>
      <c r="H45" s="220"/>
      <c r="I45" s="221" t="s">
        <v>141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2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7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30"/>
      <c r="DA45" s="34"/>
    </row>
    <row r="46" spans="1:105" s="10" customFormat="1" ht="35.25" customHeight="1" hidden="1">
      <c r="A46" s="220"/>
      <c r="B46" s="220"/>
      <c r="C46" s="220"/>
      <c r="D46" s="220"/>
      <c r="E46" s="220"/>
      <c r="F46" s="220"/>
      <c r="G46" s="220"/>
      <c r="H46" s="220"/>
      <c r="I46" s="221" t="s">
        <v>141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2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7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30"/>
      <c r="DA46" s="34"/>
    </row>
    <row r="47" spans="1:105" s="10" customFormat="1" ht="35.25" customHeight="1" hidden="1">
      <c r="A47" s="220"/>
      <c r="B47" s="220"/>
      <c r="C47" s="220"/>
      <c r="D47" s="220"/>
      <c r="E47" s="220"/>
      <c r="F47" s="220"/>
      <c r="G47" s="220"/>
      <c r="H47" s="220"/>
      <c r="I47" s="221" t="s">
        <v>141</v>
      </c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2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7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30"/>
      <c r="CZ47" s="15"/>
      <c r="DA47" s="34"/>
    </row>
    <row r="48" spans="1:105" s="10" customFormat="1" ht="30.75" customHeight="1" hidden="1">
      <c r="A48" s="220"/>
      <c r="B48" s="220"/>
      <c r="C48" s="220"/>
      <c r="D48" s="220"/>
      <c r="E48" s="220"/>
      <c r="F48" s="220"/>
      <c r="G48" s="220"/>
      <c r="H48" s="220"/>
      <c r="I48" s="221" t="s">
        <v>141</v>
      </c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2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7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30"/>
      <c r="CZ48" s="15"/>
      <c r="DA48" s="34"/>
    </row>
    <row r="49" spans="1:105" s="10" customFormat="1" ht="33" customHeight="1">
      <c r="A49" s="220"/>
      <c r="B49" s="220"/>
      <c r="C49" s="220"/>
      <c r="D49" s="220"/>
      <c r="E49" s="220"/>
      <c r="F49" s="220"/>
      <c r="G49" s="220"/>
      <c r="H49" s="220"/>
      <c r="I49" s="221" t="s">
        <v>142</v>
      </c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2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7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30"/>
      <c r="CZ49" s="15"/>
      <c r="DA49" s="34"/>
    </row>
    <row r="50" spans="1:105" s="10" customFormat="1" ht="51.75" customHeight="1">
      <c r="A50" s="220"/>
      <c r="B50" s="220"/>
      <c r="C50" s="220"/>
      <c r="D50" s="220"/>
      <c r="E50" s="220"/>
      <c r="F50" s="220"/>
      <c r="G50" s="220"/>
      <c r="H50" s="220"/>
      <c r="I50" s="221" t="s">
        <v>95</v>
      </c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2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7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7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30"/>
      <c r="CZ50" s="15"/>
      <c r="DA50" s="34"/>
    </row>
    <row r="51" spans="1:105" s="10" customFormat="1" ht="30.75" customHeight="1">
      <c r="A51" s="220"/>
      <c r="B51" s="220"/>
      <c r="C51" s="220"/>
      <c r="D51" s="220"/>
      <c r="E51" s="220"/>
      <c r="F51" s="220"/>
      <c r="G51" s="220"/>
      <c r="H51" s="220"/>
      <c r="I51" s="221" t="s">
        <v>113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2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7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7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30"/>
      <c r="CZ51" s="15"/>
      <c r="DA51" s="34"/>
    </row>
    <row r="52" spans="1:105" s="10" customFormat="1" ht="30.75" customHeight="1">
      <c r="A52" s="220"/>
      <c r="B52" s="220"/>
      <c r="C52" s="220"/>
      <c r="D52" s="220"/>
      <c r="E52" s="220"/>
      <c r="F52" s="220"/>
      <c r="G52" s="220"/>
      <c r="H52" s="220"/>
      <c r="I52" s="221" t="s">
        <v>93</v>
      </c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2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7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7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30"/>
      <c r="CZ52" s="15"/>
      <c r="DA52" s="34"/>
    </row>
    <row r="53" spans="1:105" s="10" customFormat="1" ht="30.75" customHeight="1">
      <c r="A53" s="220"/>
      <c r="B53" s="220"/>
      <c r="C53" s="220"/>
      <c r="D53" s="220"/>
      <c r="E53" s="220"/>
      <c r="F53" s="220"/>
      <c r="G53" s="220"/>
      <c r="H53" s="220"/>
      <c r="I53" s="221" t="s">
        <v>117</v>
      </c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2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7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7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30"/>
      <c r="CZ53" s="15"/>
      <c r="DA53" s="34"/>
    </row>
    <row r="54" spans="1:105" s="10" customFormat="1" ht="30.75" customHeight="1">
      <c r="A54" s="220"/>
      <c r="B54" s="220"/>
      <c r="C54" s="220"/>
      <c r="D54" s="220"/>
      <c r="E54" s="220"/>
      <c r="F54" s="220"/>
      <c r="G54" s="220"/>
      <c r="H54" s="220"/>
      <c r="I54" s="221" t="s">
        <v>118</v>
      </c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2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7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7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30"/>
      <c r="CZ54" s="15"/>
      <c r="DA54" s="34"/>
    </row>
    <row r="55" spans="1:105" s="10" customFormat="1" ht="30.75" customHeight="1">
      <c r="A55" s="220"/>
      <c r="B55" s="220"/>
      <c r="C55" s="220"/>
      <c r="D55" s="220"/>
      <c r="E55" s="220"/>
      <c r="F55" s="220"/>
      <c r="G55" s="220"/>
      <c r="H55" s="220"/>
      <c r="I55" s="221" t="s">
        <v>119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2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7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7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30"/>
      <c r="CZ55" s="15"/>
      <c r="DA55" s="34"/>
    </row>
    <row r="56" spans="1:105" s="10" customFormat="1" ht="30.75" customHeight="1">
      <c r="A56" s="220"/>
      <c r="B56" s="220"/>
      <c r="C56" s="220"/>
      <c r="D56" s="220"/>
      <c r="E56" s="220"/>
      <c r="F56" s="220"/>
      <c r="G56" s="220"/>
      <c r="H56" s="220"/>
      <c r="I56" s="221" t="s">
        <v>120</v>
      </c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2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7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7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30"/>
      <c r="CZ56" s="15"/>
      <c r="DA56" s="34"/>
    </row>
    <row r="57" spans="1:105" s="10" customFormat="1" ht="30.75" customHeight="1">
      <c r="A57" s="220"/>
      <c r="B57" s="220"/>
      <c r="C57" s="220"/>
      <c r="D57" s="220"/>
      <c r="E57" s="220"/>
      <c r="F57" s="220"/>
      <c r="G57" s="220"/>
      <c r="H57" s="220"/>
      <c r="I57" s="221" t="s">
        <v>121</v>
      </c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2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7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7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30"/>
      <c r="CZ57" s="15"/>
      <c r="DA57" s="34"/>
    </row>
    <row r="58" spans="1:105" s="10" customFormat="1" ht="30.75" customHeight="1">
      <c r="A58" s="220"/>
      <c r="B58" s="220"/>
      <c r="C58" s="220"/>
      <c r="D58" s="220"/>
      <c r="E58" s="220"/>
      <c r="F58" s="220"/>
      <c r="G58" s="220"/>
      <c r="H58" s="220"/>
      <c r="I58" s="221" t="s">
        <v>144</v>
      </c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2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7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30"/>
      <c r="CZ58" s="15"/>
      <c r="DA58" s="34"/>
    </row>
    <row r="59" spans="1:105" s="10" customFormat="1" ht="30.75" customHeight="1">
      <c r="A59" s="220"/>
      <c r="B59" s="220"/>
      <c r="C59" s="220"/>
      <c r="D59" s="220"/>
      <c r="E59" s="220"/>
      <c r="F59" s="220"/>
      <c r="G59" s="220"/>
      <c r="H59" s="220"/>
      <c r="I59" s="221" t="s">
        <v>122</v>
      </c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2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7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30"/>
      <c r="CZ59" s="15"/>
      <c r="DA59" s="34"/>
    </row>
    <row r="60" spans="1:105" s="10" customFormat="1" ht="30.75" customHeight="1">
      <c r="A60" s="220"/>
      <c r="B60" s="220"/>
      <c r="C60" s="220"/>
      <c r="D60" s="220"/>
      <c r="E60" s="220"/>
      <c r="F60" s="220"/>
      <c r="G60" s="220"/>
      <c r="H60" s="220"/>
      <c r="I60" s="221" t="s">
        <v>123</v>
      </c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2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7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30"/>
      <c r="CZ60" s="15"/>
      <c r="DA60" s="34"/>
    </row>
    <row r="61" spans="1:105" s="10" customFormat="1" ht="30.75" customHeight="1" hidden="1">
      <c r="A61" s="220"/>
      <c r="B61" s="220"/>
      <c r="C61" s="220"/>
      <c r="D61" s="220"/>
      <c r="E61" s="220"/>
      <c r="F61" s="220"/>
      <c r="G61" s="220"/>
      <c r="H61" s="220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2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7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30"/>
      <c r="CZ61" s="15"/>
      <c r="DA61" s="34"/>
    </row>
    <row r="62" spans="1:105" s="10" customFormat="1" ht="30.75" customHeight="1" hidden="1">
      <c r="A62" s="220"/>
      <c r="B62" s="220"/>
      <c r="C62" s="220"/>
      <c r="D62" s="220"/>
      <c r="E62" s="220"/>
      <c r="F62" s="220"/>
      <c r="G62" s="220"/>
      <c r="H62" s="220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2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7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30"/>
      <c r="CZ62" s="15"/>
      <c r="DA62" s="34"/>
    </row>
    <row r="63" spans="1:105" s="10" customFormat="1" ht="30.75" customHeight="1" hidden="1">
      <c r="A63" s="220"/>
      <c r="B63" s="220"/>
      <c r="C63" s="220"/>
      <c r="D63" s="220"/>
      <c r="E63" s="220"/>
      <c r="F63" s="220"/>
      <c r="G63" s="220"/>
      <c r="H63" s="220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2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7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30"/>
      <c r="CZ63" s="15"/>
      <c r="DA63" s="34"/>
    </row>
    <row r="64" spans="1:105" s="10" customFormat="1" ht="30.75" customHeight="1">
      <c r="A64" s="220"/>
      <c r="B64" s="220"/>
      <c r="C64" s="220"/>
      <c r="D64" s="220"/>
      <c r="E64" s="220"/>
      <c r="F64" s="220"/>
      <c r="G64" s="220"/>
      <c r="H64" s="220"/>
      <c r="I64" s="221" t="s">
        <v>143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2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7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30"/>
      <c r="CZ64" s="46"/>
      <c r="DA64" s="34"/>
    </row>
    <row r="65" spans="1:105" s="10" customFormat="1" ht="51.75" customHeight="1">
      <c r="A65" s="220"/>
      <c r="B65" s="220"/>
      <c r="C65" s="220"/>
      <c r="D65" s="220"/>
      <c r="E65" s="220"/>
      <c r="F65" s="220"/>
      <c r="G65" s="220"/>
      <c r="H65" s="220"/>
      <c r="I65" s="221" t="s">
        <v>96</v>
      </c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2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7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30"/>
      <c r="CZ65" s="15"/>
      <c r="DA65" s="34"/>
    </row>
    <row r="66" spans="1:105" s="10" customFormat="1" ht="30.75" customHeight="1" hidden="1">
      <c r="A66" s="220"/>
      <c r="B66" s="220"/>
      <c r="C66" s="220"/>
      <c r="D66" s="220"/>
      <c r="E66" s="220"/>
      <c r="F66" s="220"/>
      <c r="G66" s="220"/>
      <c r="H66" s="220"/>
      <c r="I66" s="221" t="s">
        <v>145</v>
      </c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2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7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30"/>
      <c r="CZ66" s="15"/>
      <c r="DA66" s="34"/>
    </row>
    <row r="67" spans="1:105" s="10" customFormat="1" ht="30.75" customHeight="1" hidden="1">
      <c r="A67" s="220"/>
      <c r="B67" s="220"/>
      <c r="C67" s="220"/>
      <c r="D67" s="220"/>
      <c r="E67" s="220"/>
      <c r="F67" s="220"/>
      <c r="G67" s="220"/>
      <c r="H67" s="220"/>
      <c r="I67" s="221" t="s">
        <v>146</v>
      </c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2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7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30"/>
      <c r="CZ67" s="15"/>
      <c r="DA67" s="34"/>
    </row>
    <row r="68" spans="1:105" s="10" customFormat="1" ht="30.75" customHeight="1" hidden="1">
      <c r="A68" s="220"/>
      <c r="B68" s="220"/>
      <c r="C68" s="220"/>
      <c r="D68" s="220"/>
      <c r="E68" s="220"/>
      <c r="F68" s="220"/>
      <c r="G68" s="220"/>
      <c r="H68" s="220"/>
      <c r="I68" s="221" t="s">
        <v>147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2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7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229"/>
      <c r="CS68" s="229"/>
      <c r="CT68" s="229"/>
      <c r="CU68" s="229"/>
      <c r="CV68" s="229"/>
      <c r="CW68" s="229"/>
      <c r="CX68" s="230"/>
      <c r="CZ68" s="15"/>
      <c r="DA68" s="34"/>
    </row>
    <row r="69" spans="1:105" s="10" customFormat="1" ht="30.75" customHeight="1" hidden="1">
      <c r="A69" s="220"/>
      <c r="B69" s="220"/>
      <c r="C69" s="220"/>
      <c r="D69" s="220"/>
      <c r="E69" s="220"/>
      <c r="F69" s="220"/>
      <c r="G69" s="220"/>
      <c r="H69" s="220"/>
      <c r="I69" s="221" t="s">
        <v>148</v>
      </c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2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7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30"/>
      <c r="CZ69" s="15"/>
      <c r="DA69" s="34"/>
    </row>
    <row r="70" spans="1:105" s="10" customFormat="1" ht="30.75" customHeight="1" hidden="1">
      <c r="A70" s="220"/>
      <c r="B70" s="220"/>
      <c r="C70" s="220"/>
      <c r="D70" s="220"/>
      <c r="E70" s="220"/>
      <c r="F70" s="220"/>
      <c r="G70" s="220"/>
      <c r="H70" s="220"/>
      <c r="I70" s="221" t="s">
        <v>149</v>
      </c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2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7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30"/>
      <c r="CZ70" s="15"/>
      <c r="DA70" s="34"/>
    </row>
    <row r="71" spans="1:105" s="10" customFormat="1" ht="30.75" customHeight="1" hidden="1">
      <c r="A71" s="220"/>
      <c r="B71" s="220"/>
      <c r="C71" s="220"/>
      <c r="D71" s="220"/>
      <c r="E71" s="220"/>
      <c r="F71" s="220"/>
      <c r="G71" s="220"/>
      <c r="H71" s="220"/>
      <c r="I71" s="221" t="s">
        <v>150</v>
      </c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2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7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30"/>
      <c r="CZ71" s="15"/>
      <c r="DA71" s="34"/>
    </row>
    <row r="72" spans="1:105" s="10" customFormat="1" ht="30.75" customHeight="1">
      <c r="A72" s="220"/>
      <c r="B72" s="220"/>
      <c r="C72" s="220"/>
      <c r="D72" s="220"/>
      <c r="E72" s="220"/>
      <c r="F72" s="220"/>
      <c r="G72" s="220"/>
      <c r="H72" s="220"/>
      <c r="I72" s="221" t="s">
        <v>151</v>
      </c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2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7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229"/>
      <c r="CX72" s="230"/>
      <c r="CZ72" s="46"/>
      <c r="DA72" s="34"/>
    </row>
    <row r="73" spans="1:105" s="10" customFormat="1" ht="30.75" customHeight="1">
      <c r="A73" s="220"/>
      <c r="B73" s="220"/>
      <c r="C73" s="220"/>
      <c r="D73" s="220"/>
      <c r="E73" s="220"/>
      <c r="F73" s="220"/>
      <c r="G73" s="220"/>
      <c r="H73" s="220"/>
      <c r="I73" s="221" t="s">
        <v>152</v>
      </c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2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7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30"/>
      <c r="CZ73" s="46"/>
      <c r="DA73" s="34"/>
    </row>
    <row r="74" spans="1:105" s="10" customFormat="1" ht="30.75" customHeight="1">
      <c r="A74" s="220"/>
      <c r="B74" s="220"/>
      <c r="C74" s="220"/>
      <c r="D74" s="220"/>
      <c r="E74" s="220"/>
      <c r="F74" s="220"/>
      <c r="G74" s="220"/>
      <c r="H74" s="220"/>
      <c r="I74" s="221" t="s">
        <v>153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2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7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229"/>
      <c r="CW74" s="229"/>
      <c r="CX74" s="230"/>
      <c r="CZ74" s="46"/>
      <c r="DA74" s="34"/>
    </row>
    <row r="75" spans="1:105" s="10" customFormat="1" ht="30.75" customHeight="1">
      <c r="A75" s="220"/>
      <c r="B75" s="220"/>
      <c r="C75" s="220"/>
      <c r="D75" s="220"/>
      <c r="E75" s="220"/>
      <c r="F75" s="220"/>
      <c r="G75" s="220"/>
      <c r="H75" s="220"/>
      <c r="I75" s="221" t="s">
        <v>154</v>
      </c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2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7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29"/>
      <c r="CV75" s="229"/>
      <c r="CW75" s="229"/>
      <c r="CX75" s="230"/>
      <c r="CZ75" s="46"/>
      <c r="DA75" s="34"/>
    </row>
    <row r="76" spans="1:105" s="10" customFormat="1" ht="51.75" customHeight="1">
      <c r="A76" s="220"/>
      <c r="B76" s="220"/>
      <c r="C76" s="220"/>
      <c r="D76" s="220"/>
      <c r="E76" s="220"/>
      <c r="F76" s="220"/>
      <c r="G76" s="220"/>
      <c r="H76" s="220"/>
      <c r="I76" s="221" t="s">
        <v>103</v>
      </c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2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7"/>
      <c r="CH76" s="229"/>
      <c r="CI76" s="229"/>
      <c r="CJ76" s="229"/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29"/>
      <c r="CV76" s="229"/>
      <c r="CW76" s="229"/>
      <c r="CX76" s="230"/>
      <c r="CZ76" s="15"/>
      <c r="DA76" s="34"/>
    </row>
    <row r="77" spans="1:105" s="10" customFormat="1" ht="30.75" customHeight="1">
      <c r="A77" s="220"/>
      <c r="B77" s="220"/>
      <c r="C77" s="220"/>
      <c r="D77" s="220"/>
      <c r="E77" s="220"/>
      <c r="F77" s="220"/>
      <c r="G77" s="220"/>
      <c r="H77" s="220"/>
      <c r="I77" s="221" t="s">
        <v>113</v>
      </c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2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7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30"/>
      <c r="CZ77" s="46"/>
      <c r="DA77" s="34"/>
    </row>
    <row r="78" spans="1:105" s="10" customFormat="1" ht="30.75" customHeight="1">
      <c r="A78" s="220"/>
      <c r="B78" s="220"/>
      <c r="C78" s="220"/>
      <c r="D78" s="220"/>
      <c r="E78" s="220"/>
      <c r="F78" s="220"/>
      <c r="G78" s="220"/>
      <c r="H78" s="220"/>
      <c r="I78" s="221" t="s">
        <v>93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2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7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30"/>
      <c r="CZ78" s="46"/>
      <c r="DA78" s="34"/>
    </row>
    <row r="79" spans="1:105" s="10" customFormat="1" ht="30.75" customHeight="1">
      <c r="A79" s="220"/>
      <c r="B79" s="220"/>
      <c r="C79" s="220"/>
      <c r="D79" s="220"/>
      <c r="E79" s="220"/>
      <c r="F79" s="220"/>
      <c r="G79" s="220"/>
      <c r="H79" s="220"/>
      <c r="I79" s="221" t="s">
        <v>117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2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7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9"/>
      <c r="CW79" s="229"/>
      <c r="CX79" s="230"/>
      <c r="CZ79" s="46"/>
      <c r="DA79" s="34"/>
    </row>
    <row r="80" spans="1:105" s="10" customFormat="1" ht="30.75" customHeight="1">
      <c r="A80" s="220"/>
      <c r="B80" s="220"/>
      <c r="C80" s="220"/>
      <c r="D80" s="220"/>
      <c r="E80" s="220"/>
      <c r="F80" s="220"/>
      <c r="G80" s="220"/>
      <c r="H80" s="220"/>
      <c r="I80" s="221" t="s">
        <v>118</v>
      </c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2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3"/>
      <c r="CH80" s="224"/>
      <c r="CI80" s="224"/>
      <c r="CJ80" s="224"/>
      <c r="CK80" s="224"/>
      <c r="CL80" s="224"/>
      <c r="CM80" s="224"/>
      <c r="CN80" s="224"/>
      <c r="CO80" s="224"/>
      <c r="CP80" s="224"/>
      <c r="CQ80" s="224"/>
      <c r="CR80" s="224"/>
      <c r="CS80" s="224"/>
      <c r="CT80" s="224"/>
      <c r="CU80" s="224"/>
      <c r="CV80" s="224"/>
      <c r="CW80" s="224"/>
      <c r="CX80" s="228"/>
      <c r="CZ80" s="46"/>
      <c r="DA80" s="34"/>
    </row>
    <row r="81" spans="1:105" s="10" customFormat="1" ht="57" customHeight="1">
      <c r="A81" s="220"/>
      <c r="B81" s="220"/>
      <c r="C81" s="220"/>
      <c r="D81" s="220"/>
      <c r="E81" s="220"/>
      <c r="F81" s="220"/>
      <c r="G81" s="220"/>
      <c r="H81" s="220"/>
      <c r="I81" s="221" t="s">
        <v>140</v>
      </c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2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3"/>
      <c r="CH81" s="224"/>
      <c r="CI81" s="224"/>
      <c r="CJ81" s="224"/>
      <c r="CK81" s="224"/>
      <c r="CL81" s="224"/>
      <c r="CM81" s="224"/>
      <c r="CN81" s="224"/>
      <c r="CO81" s="224"/>
      <c r="CP81" s="224"/>
      <c r="CQ81" s="224"/>
      <c r="CR81" s="224"/>
      <c r="CS81" s="224"/>
      <c r="CT81" s="224"/>
      <c r="CU81" s="224"/>
      <c r="CV81" s="224"/>
      <c r="CW81" s="224"/>
      <c r="CX81" s="228"/>
      <c r="CZ81" s="15"/>
      <c r="DA81" s="34"/>
    </row>
    <row r="82" spans="1:105" s="10" customFormat="1" ht="30.75" customHeight="1">
      <c r="A82" s="220"/>
      <c r="B82" s="220"/>
      <c r="C82" s="220"/>
      <c r="D82" s="220"/>
      <c r="E82" s="220"/>
      <c r="F82" s="220"/>
      <c r="G82" s="220"/>
      <c r="H82" s="220"/>
      <c r="I82" s="221" t="s">
        <v>153</v>
      </c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2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3"/>
      <c r="CH82" s="224"/>
      <c r="CI82" s="224"/>
      <c r="CJ82" s="224"/>
      <c r="CK82" s="224"/>
      <c r="CL82" s="224"/>
      <c r="CM82" s="224"/>
      <c r="CN82" s="224"/>
      <c r="CO82" s="224"/>
      <c r="CP82" s="224"/>
      <c r="CQ82" s="224"/>
      <c r="CR82" s="224"/>
      <c r="CS82" s="224"/>
      <c r="CT82" s="224"/>
      <c r="CU82" s="224"/>
      <c r="CV82" s="224"/>
      <c r="CW82" s="224"/>
      <c r="CX82" s="228"/>
      <c r="CZ82" s="46"/>
      <c r="DA82" s="34"/>
    </row>
    <row r="83" spans="1:105" s="10" customFormat="1" ht="30.75" customHeight="1">
      <c r="A83" s="220"/>
      <c r="B83" s="220"/>
      <c r="C83" s="220"/>
      <c r="D83" s="220"/>
      <c r="E83" s="220"/>
      <c r="F83" s="220"/>
      <c r="G83" s="220"/>
      <c r="H83" s="220"/>
      <c r="I83" s="221" t="s">
        <v>154</v>
      </c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2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3"/>
      <c r="CH83" s="224"/>
      <c r="CI83" s="224"/>
      <c r="CJ83" s="224"/>
      <c r="CK83" s="224"/>
      <c r="CL83" s="224"/>
      <c r="CM83" s="224"/>
      <c r="CN83" s="224"/>
      <c r="CO83" s="224"/>
      <c r="CP83" s="224"/>
      <c r="CQ83" s="224"/>
      <c r="CR83" s="224"/>
      <c r="CS83" s="224"/>
      <c r="CT83" s="224"/>
      <c r="CU83" s="224"/>
      <c r="CV83" s="224"/>
      <c r="CW83" s="224"/>
      <c r="CX83" s="228"/>
      <c r="CZ83" s="46"/>
      <c r="DA83" s="34"/>
    </row>
    <row r="84" spans="1:105" s="10" customFormat="1" ht="52.5" customHeight="1">
      <c r="A84" s="256"/>
      <c r="B84" s="256"/>
      <c r="C84" s="256"/>
      <c r="D84" s="256"/>
      <c r="E84" s="256"/>
      <c r="F84" s="256"/>
      <c r="G84" s="256"/>
      <c r="H84" s="256"/>
      <c r="I84" s="257" t="s">
        <v>36</v>
      </c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8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60"/>
      <c r="BN84" s="260"/>
      <c r="BO84" s="260"/>
      <c r="BP84" s="260"/>
      <c r="BQ84" s="260"/>
      <c r="BR84" s="260"/>
      <c r="BS84" s="260"/>
      <c r="BT84" s="260"/>
      <c r="BU84" s="260"/>
      <c r="BV84" s="260"/>
      <c r="BW84" s="260"/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60"/>
      <c r="CJ84" s="260"/>
      <c r="CK84" s="260"/>
      <c r="CL84" s="260"/>
      <c r="CM84" s="260"/>
      <c r="CN84" s="260"/>
      <c r="CO84" s="260"/>
      <c r="CP84" s="260"/>
      <c r="CQ84" s="260"/>
      <c r="CR84" s="260"/>
      <c r="CS84" s="260"/>
      <c r="CT84" s="260"/>
      <c r="CU84" s="260"/>
      <c r="CV84" s="260"/>
      <c r="CW84" s="260"/>
      <c r="CX84" s="261"/>
      <c r="DA84" s="34"/>
    </row>
    <row r="85" spans="1:105" s="10" customFormat="1" ht="61.5" customHeight="1">
      <c r="A85" s="242" t="s">
        <v>37</v>
      </c>
      <c r="B85" s="242"/>
      <c r="C85" s="242"/>
      <c r="D85" s="242"/>
      <c r="E85" s="242"/>
      <c r="F85" s="242"/>
      <c r="G85" s="242"/>
      <c r="H85" s="242"/>
      <c r="I85" s="243" t="s">
        <v>38</v>
      </c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4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4"/>
      <c r="DA85" s="34"/>
    </row>
    <row r="86" spans="1:105" s="10" customFormat="1" ht="19.5" customHeight="1">
      <c r="A86" s="220"/>
      <c r="B86" s="220"/>
      <c r="C86" s="220"/>
      <c r="D86" s="220"/>
      <c r="E86" s="220"/>
      <c r="F86" s="220"/>
      <c r="G86" s="220"/>
      <c r="H86" s="220"/>
      <c r="I86" s="221" t="s">
        <v>4</v>
      </c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2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224"/>
      <c r="CO86" s="224"/>
      <c r="CP86" s="224"/>
      <c r="CQ86" s="224"/>
      <c r="CR86" s="224"/>
      <c r="CS86" s="224"/>
      <c r="CT86" s="224"/>
      <c r="CU86" s="224"/>
      <c r="CV86" s="224"/>
      <c r="CW86" s="224"/>
      <c r="CX86" s="228"/>
      <c r="DA86" s="34"/>
    </row>
    <row r="87" spans="1:105" s="10" customFormat="1" ht="19.5" customHeight="1">
      <c r="A87" s="220"/>
      <c r="B87" s="220"/>
      <c r="C87" s="220"/>
      <c r="D87" s="220"/>
      <c r="E87" s="220"/>
      <c r="F87" s="220"/>
      <c r="G87" s="220"/>
      <c r="H87" s="220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2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4"/>
      <c r="CI87" s="224"/>
      <c r="CJ87" s="224"/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8"/>
      <c r="CZ87" s="14"/>
      <c r="DA87" s="35"/>
    </row>
    <row r="88" spans="1:105" s="10" customFormat="1" ht="19.5" customHeight="1">
      <c r="A88" s="220"/>
      <c r="B88" s="220"/>
      <c r="C88" s="220"/>
      <c r="D88" s="220"/>
      <c r="E88" s="220"/>
      <c r="F88" s="220"/>
      <c r="G88" s="220"/>
      <c r="H88" s="220"/>
      <c r="I88" s="221" t="s">
        <v>31</v>
      </c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2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4"/>
      <c r="CI88" s="224"/>
      <c r="CJ88" s="224"/>
      <c r="CK88" s="224"/>
      <c r="CL88" s="224"/>
      <c r="CM88" s="224"/>
      <c r="CN88" s="224"/>
      <c r="CO88" s="224"/>
      <c r="CP88" s="224"/>
      <c r="CQ88" s="224"/>
      <c r="CR88" s="224"/>
      <c r="CS88" s="224"/>
      <c r="CT88" s="224"/>
      <c r="CU88" s="224"/>
      <c r="CV88" s="224"/>
      <c r="CW88" s="224"/>
      <c r="CX88" s="228"/>
      <c r="DA88" s="34"/>
    </row>
    <row r="89" spans="1:105" s="10" customFormat="1" ht="19.5" customHeight="1">
      <c r="A89" s="220"/>
      <c r="B89" s="220"/>
      <c r="C89" s="220"/>
      <c r="D89" s="220"/>
      <c r="E89" s="220"/>
      <c r="F89" s="220"/>
      <c r="G89" s="220"/>
      <c r="H89" s="220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2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  <c r="CG89" s="223"/>
      <c r="CH89" s="224"/>
      <c r="CI89" s="224"/>
      <c r="CJ89" s="224"/>
      <c r="CK89" s="224"/>
      <c r="CL89" s="224"/>
      <c r="CM89" s="224"/>
      <c r="CN89" s="224"/>
      <c r="CO89" s="224"/>
      <c r="CP89" s="224"/>
      <c r="CQ89" s="224"/>
      <c r="CR89" s="224"/>
      <c r="CS89" s="224"/>
      <c r="CT89" s="224"/>
      <c r="CU89" s="224"/>
      <c r="CV89" s="224"/>
      <c r="CW89" s="224"/>
      <c r="CX89" s="228"/>
      <c r="DA89" s="34"/>
    </row>
    <row r="90" spans="1:105" s="10" customFormat="1" ht="19.5" customHeight="1" hidden="1">
      <c r="A90" s="268"/>
      <c r="B90" s="229"/>
      <c r="C90" s="229"/>
      <c r="D90" s="229"/>
      <c r="E90" s="229"/>
      <c r="F90" s="229"/>
      <c r="G90" s="229"/>
      <c r="H90" s="230"/>
      <c r="I90" s="222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27" t="e">
        <v>#REF!</v>
      </c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 t="e">
        <v>#REF!</v>
      </c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  <c r="BZ90" s="227"/>
      <c r="CA90" s="227"/>
      <c r="CB90" s="227"/>
      <c r="CC90" s="227"/>
      <c r="CD90" s="227"/>
      <c r="CE90" s="227"/>
      <c r="CF90" s="227"/>
      <c r="CG90" s="227" t="e">
        <v>#REF!</v>
      </c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30"/>
      <c r="DA90" s="34"/>
    </row>
    <row r="91" spans="1:105" s="10" customFormat="1" ht="19.5" customHeight="1" hidden="1">
      <c r="A91" s="268"/>
      <c r="B91" s="229"/>
      <c r="C91" s="229"/>
      <c r="D91" s="229"/>
      <c r="E91" s="229"/>
      <c r="F91" s="229"/>
      <c r="G91" s="229"/>
      <c r="H91" s="230"/>
      <c r="I91" s="222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27" t="e">
        <v>#REF!</v>
      </c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 t="e">
        <v>#REF!</v>
      </c>
      <c r="BN91" s="227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 t="e">
        <v>#REF!</v>
      </c>
      <c r="CH91" s="229"/>
      <c r="CI91" s="229"/>
      <c r="CJ91" s="229"/>
      <c r="CK91" s="229"/>
      <c r="CL91" s="229"/>
      <c r="CM91" s="229"/>
      <c r="CN91" s="229"/>
      <c r="CO91" s="229"/>
      <c r="CP91" s="229"/>
      <c r="CQ91" s="229"/>
      <c r="CR91" s="229"/>
      <c r="CS91" s="229"/>
      <c r="CT91" s="229"/>
      <c r="CU91" s="229"/>
      <c r="CV91" s="229"/>
      <c r="CW91" s="229"/>
      <c r="CX91" s="230"/>
      <c r="DA91" s="34"/>
    </row>
    <row r="92" spans="1:105" s="10" customFormat="1" ht="19.5" customHeight="1" hidden="1">
      <c r="A92" s="268"/>
      <c r="B92" s="229"/>
      <c r="C92" s="229"/>
      <c r="D92" s="229"/>
      <c r="E92" s="229"/>
      <c r="F92" s="229"/>
      <c r="G92" s="229"/>
      <c r="H92" s="230"/>
      <c r="I92" s="222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27" t="e">
        <v>#REF!</v>
      </c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 t="e">
        <v>#REF!</v>
      </c>
      <c r="BN92" s="227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 t="e">
        <v>#REF!</v>
      </c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30"/>
      <c r="DA92" s="34"/>
    </row>
    <row r="93" spans="1:105" s="10" customFormat="1" ht="84" customHeight="1">
      <c r="A93" s="242" t="s">
        <v>39</v>
      </c>
      <c r="B93" s="242"/>
      <c r="C93" s="242"/>
      <c r="D93" s="242"/>
      <c r="E93" s="242"/>
      <c r="F93" s="242"/>
      <c r="G93" s="242"/>
      <c r="H93" s="242"/>
      <c r="I93" s="243" t="s">
        <v>40</v>
      </c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4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2"/>
      <c r="BJ93" s="262"/>
      <c r="BK93" s="262"/>
      <c r="BL93" s="262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51"/>
      <c r="CX93" s="252"/>
      <c r="DA93" s="34"/>
    </row>
    <row r="94" spans="1:105" s="10" customFormat="1" ht="19.5" customHeight="1">
      <c r="A94" s="220"/>
      <c r="B94" s="220"/>
      <c r="C94" s="220"/>
      <c r="D94" s="220"/>
      <c r="E94" s="220"/>
      <c r="F94" s="220"/>
      <c r="G94" s="220"/>
      <c r="H94" s="220"/>
      <c r="I94" s="221" t="s">
        <v>4</v>
      </c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2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229"/>
      <c r="CH94" s="229"/>
      <c r="CI94" s="229"/>
      <c r="CJ94" s="229"/>
      <c r="CK94" s="229"/>
      <c r="CL94" s="229"/>
      <c r="CM94" s="229"/>
      <c r="CN94" s="229"/>
      <c r="CO94" s="229"/>
      <c r="CP94" s="229"/>
      <c r="CQ94" s="229"/>
      <c r="CR94" s="229"/>
      <c r="CS94" s="229"/>
      <c r="CT94" s="229"/>
      <c r="CU94" s="229"/>
      <c r="CV94" s="229"/>
      <c r="CW94" s="229"/>
      <c r="CX94" s="230"/>
      <c r="DA94" s="34"/>
    </row>
    <row r="95" spans="1:105" s="10" customFormat="1" ht="19.5" customHeight="1">
      <c r="A95" s="220"/>
      <c r="B95" s="220"/>
      <c r="C95" s="220"/>
      <c r="D95" s="220"/>
      <c r="E95" s="220"/>
      <c r="F95" s="220"/>
      <c r="G95" s="220"/>
      <c r="H95" s="220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2"/>
      <c r="AS95" s="227" t="s">
        <v>94</v>
      </c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 t="s">
        <v>94</v>
      </c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229"/>
      <c r="BZ95" s="229"/>
      <c r="CA95" s="229"/>
      <c r="CB95" s="229"/>
      <c r="CC95" s="229"/>
      <c r="CD95" s="229"/>
      <c r="CE95" s="229"/>
      <c r="CF95" s="229"/>
      <c r="CG95" s="227" t="s">
        <v>94</v>
      </c>
      <c r="CH95" s="229"/>
      <c r="CI95" s="229"/>
      <c r="CJ95" s="229"/>
      <c r="CK95" s="229"/>
      <c r="CL95" s="229"/>
      <c r="CM95" s="229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30"/>
      <c r="DA95" s="35"/>
    </row>
    <row r="96" spans="1:105" s="10" customFormat="1" ht="19.5" customHeight="1" hidden="1">
      <c r="A96" s="220"/>
      <c r="B96" s="220"/>
      <c r="C96" s="220"/>
      <c r="D96" s="220"/>
      <c r="E96" s="220"/>
      <c r="F96" s="220"/>
      <c r="G96" s="220"/>
      <c r="H96" s="220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2"/>
      <c r="AS96" s="227">
        <v>0</v>
      </c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7"/>
      <c r="CH96" s="229"/>
      <c r="CI96" s="229"/>
      <c r="CJ96" s="229"/>
      <c r="CK96" s="229"/>
      <c r="CL96" s="229"/>
      <c r="CM96" s="229"/>
      <c r="CN96" s="229"/>
      <c r="CO96" s="229"/>
      <c r="CP96" s="229"/>
      <c r="CQ96" s="229"/>
      <c r="CR96" s="229"/>
      <c r="CS96" s="229"/>
      <c r="CT96" s="229"/>
      <c r="CU96" s="229"/>
      <c r="CV96" s="229"/>
      <c r="CW96" s="229"/>
      <c r="CX96" s="230"/>
      <c r="DA96" s="34"/>
    </row>
    <row r="97" spans="1:105" s="10" customFormat="1" ht="19.5" customHeight="1" hidden="1">
      <c r="A97" s="220"/>
      <c r="B97" s="220"/>
      <c r="C97" s="220"/>
      <c r="D97" s="220"/>
      <c r="E97" s="220"/>
      <c r="F97" s="220"/>
      <c r="G97" s="220"/>
      <c r="H97" s="220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2"/>
      <c r="AS97" s="227">
        <v>0</v>
      </c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9"/>
      <c r="BO97" s="229"/>
      <c r="BP97" s="229"/>
      <c r="BQ97" s="229"/>
      <c r="BR97" s="229"/>
      <c r="BS97" s="229"/>
      <c r="BT97" s="229"/>
      <c r="BU97" s="229"/>
      <c r="BV97" s="229"/>
      <c r="BW97" s="22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7"/>
      <c r="CH97" s="229"/>
      <c r="CI97" s="229"/>
      <c r="CJ97" s="229"/>
      <c r="CK97" s="229"/>
      <c r="CL97" s="229"/>
      <c r="CM97" s="229"/>
      <c r="CN97" s="229"/>
      <c r="CO97" s="229"/>
      <c r="CP97" s="229"/>
      <c r="CQ97" s="229"/>
      <c r="CR97" s="229"/>
      <c r="CS97" s="229"/>
      <c r="CT97" s="229"/>
      <c r="CU97" s="229"/>
      <c r="CV97" s="229"/>
      <c r="CW97" s="229"/>
      <c r="CX97" s="230"/>
      <c r="DA97" s="34"/>
    </row>
    <row r="98" spans="1:105" s="10" customFormat="1" ht="19.5" customHeight="1" hidden="1">
      <c r="A98" s="220"/>
      <c r="B98" s="220"/>
      <c r="C98" s="220"/>
      <c r="D98" s="220"/>
      <c r="E98" s="220"/>
      <c r="F98" s="220"/>
      <c r="G98" s="220"/>
      <c r="H98" s="220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2"/>
      <c r="AS98" s="227">
        <v>0</v>
      </c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7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30"/>
      <c r="DA98" s="34"/>
    </row>
    <row r="99" spans="1:105" s="10" customFormat="1" ht="19.5" customHeight="1">
      <c r="A99" s="220"/>
      <c r="B99" s="220"/>
      <c r="C99" s="220"/>
      <c r="D99" s="220"/>
      <c r="E99" s="220"/>
      <c r="F99" s="220"/>
      <c r="G99" s="220"/>
      <c r="H99" s="220"/>
      <c r="I99" s="221" t="s">
        <v>31</v>
      </c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2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7"/>
      <c r="CH99" s="229"/>
      <c r="CI99" s="229"/>
      <c r="CJ99" s="229"/>
      <c r="CK99" s="229"/>
      <c r="CL99" s="229"/>
      <c r="CM99" s="229"/>
      <c r="CN99" s="229"/>
      <c r="CO99" s="229"/>
      <c r="CP99" s="229"/>
      <c r="CQ99" s="229"/>
      <c r="CR99" s="229"/>
      <c r="CS99" s="229"/>
      <c r="CT99" s="229"/>
      <c r="CU99" s="229"/>
      <c r="CV99" s="229"/>
      <c r="CW99" s="229"/>
      <c r="CX99" s="230"/>
      <c r="DA99" s="34"/>
    </row>
    <row r="100" spans="1:105" s="10" customFormat="1" ht="19.5" customHeight="1">
      <c r="A100" s="220"/>
      <c r="B100" s="220"/>
      <c r="C100" s="220"/>
      <c r="D100" s="220"/>
      <c r="E100" s="220"/>
      <c r="F100" s="220"/>
      <c r="G100" s="220"/>
      <c r="H100" s="220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2"/>
      <c r="AS100" s="227" t="s">
        <v>94</v>
      </c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 t="s">
        <v>94</v>
      </c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7" t="s">
        <v>94</v>
      </c>
      <c r="CH100" s="229"/>
      <c r="CI100" s="229"/>
      <c r="CJ100" s="229"/>
      <c r="CK100" s="229"/>
      <c r="CL100" s="229"/>
      <c r="CM100" s="229"/>
      <c r="CN100" s="229"/>
      <c r="CO100" s="229"/>
      <c r="CP100" s="229"/>
      <c r="CQ100" s="229"/>
      <c r="CR100" s="229"/>
      <c r="CS100" s="229"/>
      <c r="CT100" s="229"/>
      <c r="CU100" s="229"/>
      <c r="CV100" s="229"/>
      <c r="CW100" s="229"/>
      <c r="CX100" s="230"/>
      <c r="DA100" s="34"/>
    </row>
    <row r="101" spans="1:105" s="10" customFormat="1" ht="19.5" customHeight="1" hidden="1">
      <c r="A101" s="268"/>
      <c r="B101" s="229"/>
      <c r="C101" s="229"/>
      <c r="D101" s="229"/>
      <c r="E101" s="229"/>
      <c r="F101" s="229"/>
      <c r="G101" s="229"/>
      <c r="H101" s="230"/>
      <c r="I101" s="222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27">
        <v>0</v>
      </c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>
        <v>0</v>
      </c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7">
        <v>0</v>
      </c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30"/>
      <c r="DA101" s="34"/>
    </row>
    <row r="102" spans="1:105" s="10" customFormat="1" ht="19.5" customHeight="1" hidden="1">
      <c r="A102" s="268"/>
      <c r="B102" s="229"/>
      <c r="C102" s="229"/>
      <c r="D102" s="229"/>
      <c r="E102" s="229"/>
      <c r="F102" s="229"/>
      <c r="G102" s="229"/>
      <c r="H102" s="230"/>
      <c r="I102" s="222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27">
        <v>0</v>
      </c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>
        <v>0</v>
      </c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7">
        <v>0</v>
      </c>
      <c r="CH102" s="229"/>
      <c r="CI102" s="229"/>
      <c r="CJ102" s="229"/>
      <c r="CK102" s="229"/>
      <c r="CL102" s="229"/>
      <c r="CM102" s="229"/>
      <c r="CN102" s="229"/>
      <c r="CO102" s="229"/>
      <c r="CP102" s="229"/>
      <c r="CQ102" s="229"/>
      <c r="CR102" s="229"/>
      <c r="CS102" s="229"/>
      <c r="CT102" s="229"/>
      <c r="CU102" s="229"/>
      <c r="CV102" s="229"/>
      <c r="CW102" s="229"/>
      <c r="CX102" s="230"/>
      <c r="DA102" s="34"/>
    </row>
    <row r="103" spans="1:105" s="10" customFormat="1" ht="19.5" customHeight="1" hidden="1">
      <c r="A103" s="268"/>
      <c r="B103" s="229"/>
      <c r="C103" s="229"/>
      <c r="D103" s="229"/>
      <c r="E103" s="229"/>
      <c r="F103" s="229"/>
      <c r="G103" s="229"/>
      <c r="H103" s="230"/>
      <c r="I103" s="222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27">
        <v>0</v>
      </c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>
        <v>0</v>
      </c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7">
        <v>0</v>
      </c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29"/>
      <c r="CS103" s="229"/>
      <c r="CT103" s="229"/>
      <c r="CU103" s="229"/>
      <c r="CV103" s="229"/>
      <c r="CW103" s="229"/>
      <c r="CX103" s="230"/>
      <c r="DA103" s="34"/>
    </row>
    <row r="104" spans="1:105" s="10" customFormat="1" ht="113.25" customHeight="1">
      <c r="A104" s="242" t="s">
        <v>41</v>
      </c>
      <c r="B104" s="242"/>
      <c r="C104" s="242"/>
      <c r="D104" s="242"/>
      <c r="E104" s="242"/>
      <c r="F104" s="242"/>
      <c r="G104" s="242"/>
      <c r="H104" s="242"/>
      <c r="I104" s="243" t="s">
        <v>42</v>
      </c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4"/>
      <c r="AS104" s="262"/>
      <c r="AT104" s="262"/>
      <c r="AU104" s="262"/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2"/>
      <c r="BF104" s="262"/>
      <c r="BG104" s="262"/>
      <c r="BH104" s="262"/>
      <c r="BI104" s="262"/>
      <c r="BJ104" s="262"/>
      <c r="BK104" s="262"/>
      <c r="BL104" s="262"/>
      <c r="BM104" s="251"/>
      <c r="BN104" s="251"/>
      <c r="BO104" s="251"/>
      <c r="BP104" s="251"/>
      <c r="BQ104" s="251"/>
      <c r="BR104" s="251"/>
      <c r="BS104" s="251"/>
      <c r="BT104" s="251"/>
      <c r="BU104" s="251"/>
      <c r="BV104" s="251"/>
      <c r="BW104" s="251"/>
      <c r="BX104" s="251"/>
      <c r="BY104" s="251"/>
      <c r="BZ104" s="251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1"/>
      <c r="CL104" s="251"/>
      <c r="CM104" s="251"/>
      <c r="CN104" s="251"/>
      <c r="CO104" s="251"/>
      <c r="CP104" s="251"/>
      <c r="CQ104" s="251"/>
      <c r="CR104" s="251"/>
      <c r="CS104" s="251"/>
      <c r="CT104" s="251"/>
      <c r="CU104" s="251"/>
      <c r="CV104" s="251"/>
      <c r="CW104" s="251"/>
      <c r="CX104" s="252"/>
      <c r="DA104" s="34"/>
    </row>
    <row r="105" spans="1:105" s="10" customFormat="1" ht="19.5" customHeight="1">
      <c r="A105" s="220"/>
      <c r="B105" s="220"/>
      <c r="C105" s="220"/>
      <c r="D105" s="220"/>
      <c r="E105" s="220"/>
      <c r="F105" s="220"/>
      <c r="G105" s="220"/>
      <c r="H105" s="220"/>
      <c r="I105" s="221" t="s">
        <v>4</v>
      </c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2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29"/>
      <c r="CC105" s="229"/>
      <c r="CD105" s="229"/>
      <c r="CE105" s="229"/>
      <c r="CF105" s="229"/>
      <c r="CG105" s="229"/>
      <c r="CH105" s="229"/>
      <c r="CI105" s="229"/>
      <c r="CJ105" s="229"/>
      <c r="CK105" s="229"/>
      <c r="CL105" s="229"/>
      <c r="CM105" s="229"/>
      <c r="CN105" s="229"/>
      <c r="CO105" s="229"/>
      <c r="CP105" s="229"/>
      <c r="CQ105" s="229"/>
      <c r="CR105" s="229"/>
      <c r="CS105" s="229"/>
      <c r="CT105" s="229"/>
      <c r="CU105" s="229"/>
      <c r="CV105" s="229"/>
      <c r="CW105" s="229"/>
      <c r="CX105" s="230"/>
      <c r="DA105" s="34"/>
    </row>
    <row r="106" spans="1:105" s="10" customFormat="1" ht="19.5" customHeight="1">
      <c r="A106" s="220"/>
      <c r="B106" s="220"/>
      <c r="C106" s="220"/>
      <c r="D106" s="220"/>
      <c r="E106" s="220"/>
      <c r="F106" s="220"/>
      <c r="G106" s="220"/>
      <c r="H106" s="220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2"/>
      <c r="AS106" s="227" t="s">
        <v>94</v>
      </c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 t="s">
        <v>94</v>
      </c>
      <c r="BN106" s="229"/>
      <c r="BO106" s="229"/>
      <c r="BP106" s="229"/>
      <c r="BQ106" s="229"/>
      <c r="BR106" s="229"/>
      <c r="BS106" s="229"/>
      <c r="BT106" s="229"/>
      <c r="BU106" s="229"/>
      <c r="BV106" s="229"/>
      <c r="BW106" s="229"/>
      <c r="BX106" s="229"/>
      <c r="BY106" s="229"/>
      <c r="BZ106" s="229"/>
      <c r="CA106" s="229"/>
      <c r="CB106" s="229"/>
      <c r="CC106" s="229"/>
      <c r="CD106" s="229"/>
      <c r="CE106" s="229"/>
      <c r="CF106" s="229"/>
      <c r="CG106" s="227" t="s">
        <v>94</v>
      </c>
      <c r="CH106" s="229"/>
      <c r="CI106" s="229"/>
      <c r="CJ106" s="229"/>
      <c r="CK106" s="229"/>
      <c r="CL106" s="229"/>
      <c r="CM106" s="229"/>
      <c r="CN106" s="229"/>
      <c r="CO106" s="229"/>
      <c r="CP106" s="229"/>
      <c r="CQ106" s="229"/>
      <c r="CR106" s="229"/>
      <c r="CS106" s="229"/>
      <c r="CT106" s="229"/>
      <c r="CU106" s="229"/>
      <c r="CV106" s="229"/>
      <c r="CW106" s="229"/>
      <c r="CX106" s="230"/>
      <c r="DA106" s="35"/>
    </row>
    <row r="107" spans="1:105" s="10" customFormat="1" ht="19.5" customHeight="1" hidden="1">
      <c r="A107" s="220"/>
      <c r="B107" s="220"/>
      <c r="C107" s="220"/>
      <c r="D107" s="220"/>
      <c r="E107" s="220"/>
      <c r="F107" s="220"/>
      <c r="G107" s="220"/>
      <c r="H107" s="220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2"/>
      <c r="AS107" s="227">
        <v>0</v>
      </c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7"/>
      <c r="BM107" s="227"/>
      <c r="BN107" s="229"/>
      <c r="BO107" s="229"/>
      <c r="BP107" s="229"/>
      <c r="BQ107" s="229"/>
      <c r="BR107" s="229"/>
      <c r="BS107" s="229"/>
      <c r="BT107" s="229"/>
      <c r="BU107" s="229"/>
      <c r="BV107" s="229"/>
      <c r="BW107" s="229"/>
      <c r="BX107" s="229"/>
      <c r="BY107" s="229"/>
      <c r="BZ107" s="229"/>
      <c r="CA107" s="229"/>
      <c r="CB107" s="229"/>
      <c r="CC107" s="229"/>
      <c r="CD107" s="229"/>
      <c r="CE107" s="229"/>
      <c r="CF107" s="229"/>
      <c r="CG107" s="227"/>
      <c r="CH107" s="229"/>
      <c r="CI107" s="229"/>
      <c r="CJ107" s="229"/>
      <c r="CK107" s="229"/>
      <c r="CL107" s="229"/>
      <c r="CM107" s="229"/>
      <c r="CN107" s="229"/>
      <c r="CO107" s="229"/>
      <c r="CP107" s="229"/>
      <c r="CQ107" s="229"/>
      <c r="CR107" s="229"/>
      <c r="CS107" s="229"/>
      <c r="CT107" s="229"/>
      <c r="CU107" s="229"/>
      <c r="CV107" s="229"/>
      <c r="CW107" s="229"/>
      <c r="CX107" s="230"/>
      <c r="DA107" s="34"/>
    </row>
    <row r="108" spans="1:105" s="10" customFormat="1" ht="19.5" customHeight="1" hidden="1">
      <c r="A108" s="220"/>
      <c r="B108" s="220"/>
      <c r="C108" s="220"/>
      <c r="D108" s="220"/>
      <c r="E108" s="220"/>
      <c r="F108" s="220"/>
      <c r="G108" s="220"/>
      <c r="H108" s="220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2"/>
      <c r="AS108" s="227">
        <v>0</v>
      </c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9"/>
      <c r="BO108" s="229"/>
      <c r="BP108" s="229"/>
      <c r="BQ108" s="229"/>
      <c r="BR108" s="229"/>
      <c r="BS108" s="229"/>
      <c r="BT108" s="229"/>
      <c r="BU108" s="229"/>
      <c r="BV108" s="229"/>
      <c r="BW108" s="229"/>
      <c r="BX108" s="229"/>
      <c r="BY108" s="229"/>
      <c r="BZ108" s="229"/>
      <c r="CA108" s="229"/>
      <c r="CB108" s="229"/>
      <c r="CC108" s="229"/>
      <c r="CD108" s="229"/>
      <c r="CE108" s="229"/>
      <c r="CF108" s="229"/>
      <c r="CG108" s="227"/>
      <c r="CH108" s="229"/>
      <c r="CI108" s="229"/>
      <c r="CJ108" s="229"/>
      <c r="CK108" s="229"/>
      <c r="CL108" s="229"/>
      <c r="CM108" s="229"/>
      <c r="CN108" s="229"/>
      <c r="CO108" s="229"/>
      <c r="CP108" s="229"/>
      <c r="CQ108" s="229"/>
      <c r="CR108" s="229"/>
      <c r="CS108" s="229"/>
      <c r="CT108" s="229"/>
      <c r="CU108" s="229"/>
      <c r="CV108" s="229"/>
      <c r="CW108" s="229"/>
      <c r="CX108" s="230"/>
      <c r="DA108" s="34"/>
    </row>
    <row r="109" spans="1:105" s="10" customFormat="1" ht="19.5" customHeight="1" hidden="1">
      <c r="A109" s="220"/>
      <c r="B109" s="220"/>
      <c r="C109" s="220"/>
      <c r="D109" s="220"/>
      <c r="E109" s="220"/>
      <c r="F109" s="220"/>
      <c r="G109" s="220"/>
      <c r="H109" s="220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2"/>
      <c r="AS109" s="227">
        <v>0</v>
      </c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9"/>
      <c r="BO109" s="229"/>
      <c r="BP109" s="229"/>
      <c r="BQ109" s="229"/>
      <c r="BR109" s="229"/>
      <c r="BS109" s="229"/>
      <c r="BT109" s="229"/>
      <c r="BU109" s="229"/>
      <c r="BV109" s="229"/>
      <c r="BW109" s="229"/>
      <c r="BX109" s="229"/>
      <c r="BY109" s="229"/>
      <c r="BZ109" s="229"/>
      <c r="CA109" s="229"/>
      <c r="CB109" s="229"/>
      <c r="CC109" s="229"/>
      <c r="CD109" s="229"/>
      <c r="CE109" s="229"/>
      <c r="CF109" s="229"/>
      <c r="CG109" s="227"/>
      <c r="CH109" s="229"/>
      <c r="CI109" s="229"/>
      <c r="CJ109" s="229"/>
      <c r="CK109" s="229"/>
      <c r="CL109" s="229"/>
      <c r="CM109" s="229"/>
      <c r="CN109" s="229"/>
      <c r="CO109" s="229"/>
      <c r="CP109" s="229"/>
      <c r="CQ109" s="229"/>
      <c r="CR109" s="229"/>
      <c r="CS109" s="229"/>
      <c r="CT109" s="229"/>
      <c r="CU109" s="229"/>
      <c r="CV109" s="229"/>
      <c r="CW109" s="229"/>
      <c r="CX109" s="230"/>
      <c r="DA109" s="34"/>
    </row>
    <row r="110" spans="1:105" s="10" customFormat="1" ht="19.5" customHeight="1">
      <c r="A110" s="220"/>
      <c r="B110" s="220"/>
      <c r="C110" s="220"/>
      <c r="D110" s="220"/>
      <c r="E110" s="220"/>
      <c r="F110" s="220"/>
      <c r="G110" s="220"/>
      <c r="H110" s="220"/>
      <c r="I110" s="221" t="s">
        <v>31</v>
      </c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2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9"/>
      <c r="BO110" s="229"/>
      <c r="BP110" s="229"/>
      <c r="BQ110" s="229"/>
      <c r="BR110" s="229"/>
      <c r="BS110" s="229"/>
      <c r="BT110" s="229"/>
      <c r="BU110" s="229"/>
      <c r="BV110" s="229"/>
      <c r="BW110" s="229"/>
      <c r="BX110" s="229"/>
      <c r="BY110" s="229"/>
      <c r="BZ110" s="229"/>
      <c r="CA110" s="229"/>
      <c r="CB110" s="229"/>
      <c r="CC110" s="229"/>
      <c r="CD110" s="229"/>
      <c r="CE110" s="229"/>
      <c r="CF110" s="229"/>
      <c r="CG110" s="227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29"/>
      <c r="CW110" s="229"/>
      <c r="CX110" s="230"/>
      <c r="DA110" s="34"/>
    </row>
    <row r="111" spans="1:105" s="10" customFormat="1" ht="19.5" customHeight="1">
      <c r="A111" s="220"/>
      <c r="B111" s="220"/>
      <c r="C111" s="220"/>
      <c r="D111" s="220"/>
      <c r="E111" s="220"/>
      <c r="F111" s="220"/>
      <c r="G111" s="220"/>
      <c r="H111" s="220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2"/>
      <c r="AS111" s="227" t="s">
        <v>94</v>
      </c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 t="s">
        <v>94</v>
      </c>
      <c r="BN111" s="229"/>
      <c r="BO111" s="229"/>
      <c r="BP111" s="229"/>
      <c r="BQ111" s="229"/>
      <c r="BR111" s="229"/>
      <c r="BS111" s="229"/>
      <c r="BT111" s="229"/>
      <c r="BU111" s="229"/>
      <c r="BV111" s="229"/>
      <c r="BW111" s="229"/>
      <c r="BX111" s="229"/>
      <c r="BY111" s="229"/>
      <c r="BZ111" s="229"/>
      <c r="CA111" s="229"/>
      <c r="CB111" s="229"/>
      <c r="CC111" s="229"/>
      <c r="CD111" s="229"/>
      <c r="CE111" s="229"/>
      <c r="CF111" s="229"/>
      <c r="CG111" s="227" t="s">
        <v>94</v>
      </c>
      <c r="CH111" s="229"/>
      <c r="CI111" s="229"/>
      <c r="CJ111" s="229"/>
      <c r="CK111" s="229"/>
      <c r="CL111" s="229"/>
      <c r="CM111" s="229"/>
      <c r="CN111" s="229"/>
      <c r="CO111" s="229"/>
      <c r="CP111" s="229"/>
      <c r="CQ111" s="229"/>
      <c r="CR111" s="229"/>
      <c r="CS111" s="229"/>
      <c r="CT111" s="229"/>
      <c r="CU111" s="229"/>
      <c r="CV111" s="229"/>
      <c r="CW111" s="229"/>
      <c r="CX111" s="230"/>
      <c r="DA111" s="34"/>
    </row>
    <row r="112" spans="1:105" s="10" customFormat="1" ht="19.5" customHeight="1" hidden="1">
      <c r="A112" s="268"/>
      <c r="B112" s="229"/>
      <c r="C112" s="229"/>
      <c r="D112" s="229"/>
      <c r="E112" s="229"/>
      <c r="F112" s="229"/>
      <c r="G112" s="229"/>
      <c r="H112" s="230"/>
      <c r="I112" s="222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27">
        <f>BM112*CG112</f>
        <v>0</v>
      </c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>
        <f>BM107</f>
        <v>0</v>
      </c>
      <c r="BN112" s="229"/>
      <c r="BO112" s="229"/>
      <c r="BP112" s="229"/>
      <c r="BQ112" s="229"/>
      <c r="BR112" s="229"/>
      <c r="BS112" s="229"/>
      <c r="BT112" s="229"/>
      <c r="BU112" s="229"/>
      <c r="BV112" s="229"/>
      <c r="BW112" s="229"/>
      <c r="BX112" s="229"/>
      <c r="BY112" s="229"/>
      <c r="BZ112" s="229"/>
      <c r="CA112" s="229"/>
      <c r="CB112" s="229"/>
      <c r="CC112" s="229"/>
      <c r="CD112" s="229"/>
      <c r="CE112" s="229"/>
      <c r="CF112" s="229"/>
      <c r="CG112" s="227">
        <f>CG107</f>
        <v>0</v>
      </c>
      <c r="CH112" s="229"/>
      <c r="CI112" s="229"/>
      <c r="CJ112" s="229"/>
      <c r="CK112" s="229"/>
      <c r="CL112" s="229"/>
      <c r="CM112" s="229"/>
      <c r="CN112" s="229"/>
      <c r="CO112" s="229"/>
      <c r="CP112" s="229"/>
      <c r="CQ112" s="229"/>
      <c r="CR112" s="229"/>
      <c r="CS112" s="229"/>
      <c r="CT112" s="229"/>
      <c r="CU112" s="229"/>
      <c r="CV112" s="229"/>
      <c r="CW112" s="229"/>
      <c r="CX112" s="230"/>
      <c r="DA112" s="34"/>
    </row>
    <row r="113" spans="1:105" s="10" customFormat="1" ht="19.5" customHeight="1" hidden="1">
      <c r="A113" s="268"/>
      <c r="B113" s="229"/>
      <c r="C113" s="229"/>
      <c r="D113" s="229"/>
      <c r="E113" s="229"/>
      <c r="F113" s="229"/>
      <c r="G113" s="229"/>
      <c r="H113" s="230"/>
      <c r="I113" s="222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27">
        <f>BM113*CG113</f>
        <v>0</v>
      </c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>
        <f>BM108</f>
        <v>0</v>
      </c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7">
        <f>CG108</f>
        <v>0</v>
      </c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30"/>
      <c r="DA113" s="34"/>
    </row>
    <row r="114" spans="1:105" s="10" customFormat="1" ht="19.5" customHeight="1" hidden="1">
      <c r="A114" s="268"/>
      <c r="B114" s="229"/>
      <c r="C114" s="229"/>
      <c r="D114" s="229"/>
      <c r="E114" s="229"/>
      <c r="F114" s="229"/>
      <c r="G114" s="229"/>
      <c r="H114" s="230"/>
      <c r="I114" s="222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27">
        <f>BM114*CG114</f>
        <v>0</v>
      </c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>
        <f>BM109</f>
        <v>0</v>
      </c>
      <c r="BN114" s="229"/>
      <c r="BO114" s="229"/>
      <c r="BP114" s="229"/>
      <c r="BQ114" s="229"/>
      <c r="BR114" s="229"/>
      <c r="BS114" s="229"/>
      <c r="BT114" s="229"/>
      <c r="BU114" s="229"/>
      <c r="BV114" s="229"/>
      <c r="BW114" s="229"/>
      <c r="BX114" s="229"/>
      <c r="BY114" s="229"/>
      <c r="BZ114" s="229"/>
      <c r="CA114" s="229"/>
      <c r="CB114" s="229"/>
      <c r="CC114" s="229"/>
      <c r="CD114" s="229"/>
      <c r="CE114" s="229"/>
      <c r="CF114" s="229"/>
      <c r="CG114" s="227">
        <f>CG109</f>
        <v>0</v>
      </c>
      <c r="CH114" s="229"/>
      <c r="CI114" s="229"/>
      <c r="CJ114" s="229"/>
      <c r="CK114" s="229"/>
      <c r="CL114" s="229"/>
      <c r="CM114" s="229"/>
      <c r="CN114" s="229"/>
      <c r="CO114" s="229"/>
      <c r="CP114" s="229"/>
      <c r="CQ114" s="229"/>
      <c r="CR114" s="229"/>
      <c r="CS114" s="229"/>
      <c r="CT114" s="229"/>
      <c r="CU114" s="229"/>
      <c r="CV114" s="229"/>
      <c r="CW114" s="229"/>
      <c r="CX114" s="230"/>
      <c r="CZ114" s="15"/>
      <c r="DA114" s="35"/>
    </row>
    <row r="115" ht="4.5" customHeight="1">
      <c r="CZ115" s="12"/>
    </row>
    <row r="116" spans="1:105" ht="39.75" customHeight="1">
      <c r="A116" s="270" t="s">
        <v>43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  <c r="BX116" s="190"/>
      <c r="BY116" s="190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0"/>
      <c r="CO116" s="190"/>
      <c r="CP116" s="190"/>
      <c r="CQ116" s="190"/>
      <c r="CR116" s="190"/>
      <c r="CS116" s="190"/>
      <c r="CT116" s="190"/>
      <c r="CU116" s="190"/>
      <c r="CV116" s="190"/>
      <c r="CW116" s="190"/>
      <c r="CX116" s="190"/>
      <c r="CZ116" s="12"/>
      <c r="DA116" s="36"/>
    </row>
    <row r="117" spans="9:99" ht="22.5" customHeight="1"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2"/>
      <c r="CU117" s="152"/>
    </row>
    <row r="119" ht="15">
      <c r="AR119" s="13"/>
    </row>
    <row r="120" spans="44:66" ht="15">
      <c r="AR120" s="47"/>
      <c r="AS120" s="17"/>
      <c r="AT120" s="17"/>
      <c r="AU120" s="17"/>
      <c r="AV120" s="231"/>
      <c r="AW120" s="232"/>
      <c r="AX120" s="232"/>
      <c r="AY120" s="232"/>
      <c r="AZ120" s="232"/>
      <c r="BA120" s="232"/>
      <c r="BB120" s="232"/>
      <c r="BC120" s="232"/>
      <c r="BD120" s="232"/>
      <c r="BE120" s="232"/>
      <c r="BF120" s="232"/>
      <c r="BG120" s="232"/>
      <c r="BH120" s="232"/>
      <c r="BI120" s="232"/>
      <c r="BJ120" s="232"/>
      <c r="BK120" s="232"/>
      <c r="BL120" s="232"/>
      <c r="BM120" s="232"/>
      <c r="BN120" s="17"/>
    </row>
    <row r="121" spans="44:66" ht="15">
      <c r="AR121" s="48"/>
      <c r="AS121" s="17"/>
      <c r="AT121" s="17"/>
      <c r="AU121" s="17"/>
      <c r="AV121" s="17"/>
      <c r="AW121" s="231"/>
      <c r="AX121" s="232"/>
      <c r="AY121" s="232"/>
      <c r="AZ121" s="232"/>
      <c r="BA121" s="232"/>
      <c r="BB121" s="232"/>
      <c r="BC121" s="232"/>
      <c r="BD121" s="232"/>
      <c r="BE121" s="232"/>
      <c r="BF121" s="232"/>
      <c r="BG121" s="232"/>
      <c r="BH121" s="232"/>
      <c r="BI121" s="232"/>
      <c r="BJ121" s="232"/>
      <c r="BK121" s="232"/>
      <c r="BL121" s="232"/>
      <c r="BM121" s="232"/>
      <c r="BN121" s="232"/>
    </row>
    <row r="122" spans="44:66" ht="15">
      <c r="AR122" s="48"/>
      <c r="AS122" s="17"/>
      <c r="AT122" s="17"/>
      <c r="AU122" s="17"/>
      <c r="AV122" s="231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2"/>
      <c r="BH122" s="232"/>
      <c r="BI122" s="232"/>
      <c r="BJ122" s="232"/>
      <c r="BK122" s="232"/>
      <c r="BL122" s="232"/>
      <c r="BM122" s="232"/>
      <c r="BN122" s="17"/>
    </row>
    <row r="124" spans="48:65" ht="15">
      <c r="AV124" s="271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</row>
  </sheetData>
  <sheetProtection/>
  <mergeCells count="525">
    <mergeCell ref="A40:H40"/>
    <mergeCell ref="I40:AR40"/>
    <mergeCell ref="AS40:BL40"/>
    <mergeCell ref="I35:AR35"/>
    <mergeCell ref="AS35:BL35"/>
    <mergeCell ref="BM35:CF35"/>
    <mergeCell ref="A38:H38"/>
    <mergeCell ref="I38:AR38"/>
    <mergeCell ref="AS38:BL38"/>
    <mergeCell ref="BM38:CF38"/>
    <mergeCell ref="CG35:CX35"/>
    <mergeCell ref="AV124:BM124"/>
    <mergeCell ref="AW121:BN121"/>
    <mergeCell ref="BM40:CF40"/>
    <mergeCell ref="CG40:CX40"/>
    <mergeCell ref="A28:H28"/>
    <mergeCell ref="I28:AR28"/>
    <mergeCell ref="AS28:BL28"/>
    <mergeCell ref="BM28:CF28"/>
    <mergeCell ref="CG28:CX28"/>
    <mergeCell ref="I29:AR29"/>
    <mergeCell ref="AS29:BL29"/>
    <mergeCell ref="BM29:CF29"/>
    <mergeCell ref="CG29:CX29"/>
    <mergeCell ref="CG38:CX38"/>
    <mergeCell ref="A39:H39"/>
    <mergeCell ref="I39:AR39"/>
    <mergeCell ref="AS39:BL39"/>
    <mergeCell ref="BM39:CF39"/>
    <mergeCell ref="CG39:CX39"/>
    <mergeCell ref="I117:CU117"/>
    <mergeCell ref="A114:H114"/>
    <mergeCell ref="I114:AR114"/>
    <mergeCell ref="AS114:BL114"/>
    <mergeCell ref="BM114:CF114"/>
    <mergeCell ref="A27:H27"/>
    <mergeCell ref="I27:AR27"/>
    <mergeCell ref="AS27:BL27"/>
    <mergeCell ref="BM27:CF27"/>
    <mergeCell ref="CG27:CX27"/>
    <mergeCell ref="A112:H112"/>
    <mergeCell ref="I112:AR112"/>
    <mergeCell ref="AS112:BL112"/>
    <mergeCell ref="BM112:CF112"/>
    <mergeCell ref="CG112:CX112"/>
    <mergeCell ref="A113:H113"/>
    <mergeCell ref="I113:AR113"/>
    <mergeCell ref="AS113:BL113"/>
    <mergeCell ref="BM113:CF113"/>
    <mergeCell ref="CG113:CX113"/>
    <mergeCell ref="A110:H110"/>
    <mergeCell ref="I110:AR110"/>
    <mergeCell ref="AS110:BL110"/>
    <mergeCell ref="BM110:CF110"/>
    <mergeCell ref="CG110:CX110"/>
    <mergeCell ref="A111:H111"/>
    <mergeCell ref="I111:AR111"/>
    <mergeCell ref="AS111:BL111"/>
    <mergeCell ref="BM111:CF111"/>
    <mergeCell ref="CG111:CX111"/>
    <mergeCell ref="A109:H109"/>
    <mergeCell ref="I109:AR109"/>
    <mergeCell ref="AS109:BL109"/>
    <mergeCell ref="BM109:CF109"/>
    <mergeCell ref="CG109:CX109"/>
    <mergeCell ref="A107:H107"/>
    <mergeCell ref="I107:AR107"/>
    <mergeCell ref="AS107:BL107"/>
    <mergeCell ref="BM107:CF107"/>
    <mergeCell ref="CG107:CX107"/>
    <mergeCell ref="A108:H108"/>
    <mergeCell ref="I108:AR108"/>
    <mergeCell ref="AS108:BL108"/>
    <mergeCell ref="BM108:CF108"/>
    <mergeCell ref="CG108:CX108"/>
    <mergeCell ref="A106:H106"/>
    <mergeCell ref="I106:AR106"/>
    <mergeCell ref="AS106:BL106"/>
    <mergeCell ref="BM106:CF106"/>
    <mergeCell ref="CG106:CX106"/>
    <mergeCell ref="A102:H102"/>
    <mergeCell ref="I102:AR102"/>
    <mergeCell ref="AS102:BL102"/>
    <mergeCell ref="BM102:CF102"/>
    <mergeCell ref="CG102:CX102"/>
    <mergeCell ref="A103:H103"/>
    <mergeCell ref="I103:AR103"/>
    <mergeCell ref="AS103:BL103"/>
    <mergeCell ref="BM103:CF103"/>
    <mergeCell ref="CG103:CX103"/>
    <mergeCell ref="A100:H100"/>
    <mergeCell ref="I100:AR100"/>
    <mergeCell ref="AS100:BL100"/>
    <mergeCell ref="BM100:CF100"/>
    <mergeCell ref="CG100:CX100"/>
    <mergeCell ref="A101:H101"/>
    <mergeCell ref="I101:AR101"/>
    <mergeCell ref="AS101:BL101"/>
    <mergeCell ref="BM101:CF101"/>
    <mergeCell ref="CG101:CX101"/>
    <mergeCell ref="A99:H99"/>
    <mergeCell ref="I99:AR99"/>
    <mergeCell ref="AS99:BL99"/>
    <mergeCell ref="BM99:CF99"/>
    <mergeCell ref="CG99:CX99"/>
    <mergeCell ref="A97:H97"/>
    <mergeCell ref="I97:AR97"/>
    <mergeCell ref="AS97:BL97"/>
    <mergeCell ref="BM97:CF97"/>
    <mergeCell ref="CG97:CX97"/>
    <mergeCell ref="A98:H98"/>
    <mergeCell ref="I98:AR98"/>
    <mergeCell ref="AS98:BL98"/>
    <mergeCell ref="BM98:CF98"/>
    <mergeCell ref="CG98:CX98"/>
    <mergeCell ref="A95:H95"/>
    <mergeCell ref="I95:AR95"/>
    <mergeCell ref="AS95:BL95"/>
    <mergeCell ref="BM95:CF95"/>
    <mergeCell ref="CG95:CX95"/>
    <mergeCell ref="A96:H96"/>
    <mergeCell ref="I96:AR96"/>
    <mergeCell ref="AS96:BL96"/>
    <mergeCell ref="BM96:CF96"/>
    <mergeCell ref="CG96:CX96"/>
    <mergeCell ref="A92:H92"/>
    <mergeCell ref="I92:AR92"/>
    <mergeCell ref="AS92:BL92"/>
    <mergeCell ref="BM92:CF92"/>
    <mergeCell ref="CG92:CX92"/>
    <mergeCell ref="A90:H90"/>
    <mergeCell ref="I90:AR90"/>
    <mergeCell ref="AS90:BL90"/>
    <mergeCell ref="BM90:CF90"/>
    <mergeCell ref="CG90:CX90"/>
    <mergeCell ref="A91:H91"/>
    <mergeCell ref="I91:AR91"/>
    <mergeCell ref="AS91:BL91"/>
    <mergeCell ref="BM91:CF91"/>
    <mergeCell ref="CG91:CX91"/>
    <mergeCell ref="CG88:CX88"/>
    <mergeCell ref="I87:AR87"/>
    <mergeCell ref="AS87:BL87"/>
    <mergeCell ref="BM87:CF87"/>
    <mergeCell ref="CG87:CX87"/>
    <mergeCell ref="A89:H89"/>
    <mergeCell ref="I89:AR89"/>
    <mergeCell ref="AS89:BL89"/>
    <mergeCell ref="BM89:CF89"/>
    <mergeCell ref="CG89:CX89"/>
    <mergeCell ref="CG24:CX24"/>
    <mergeCell ref="AV120:BM120"/>
    <mergeCell ref="AS86:BL86"/>
    <mergeCell ref="BM86:CF86"/>
    <mergeCell ref="CG86:CX86"/>
    <mergeCell ref="CG114:CX114"/>
    <mergeCell ref="A116:CX116"/>
    <mergeCell ref="A87:H87"/>
    <mergeCell ref="A88:H88"/>
    <mergeCell ref="I88:AR88"/>
    <mergeCell ref="BM18:CF18"/>
    <mergeCell ref="CG18:CX18"/>
    <mergeCell ref="CG41:CX41"/>
    <mergeCell ref="A41:H41"/>
    <mergeCell ref="I41:AR41"/>
    <mergeCell ref="AS41:BL41"/>
    <mergeCell ref="BM41:CF41"/>
    <mergeCell ref="I24:AR24"/>
    <mergeCell ref="AS24:BL24"/>
    <mergeCell ref="BM24:CF24"/>
    <mergeCell ref="BM16:CF16"/>
    <mergeCell ref="CG16:CX16"/>
    <mergeCell ref="A17:H17"/>
    <mergeCell ref="I17:AR17"/>
    <mergeCell ref="AS17:BL17"/>
    <mergeCell ref="BM17:CF17"/>
    <mergeCell ref="A12:H12"/>
    <mergeCell ref="I12:AR12"/>
    <mergeCell ref="A46:H46"/>
    <mergeCell ref="A16:H16"/>
    <mergeCell ref="I16:AR16"/>
    <mergeCell ref="AS16:BL16"/>
    <mergeCell ref="A18:H18"/>
    <mergeCell ref="I18:AR18"/>
    <mergeCell ref="AS18:BL18"/>
    <mergeCell ref="A29:H29"/>
    <mergeCell ref="AS93:BL93"/>
    <mergeCell ref="BM93:CF93"/>
    <mergeCell ref="A20:H20"/>
    <mergeCell ref="I20:AR20"/>
    <mergeCell ref="AS20:BL20"/>
    <mergeCell ref="A19:H19"/>
    <mergeCell ref="I19:AR19"/>
    <mergeCell ref="AS19:BL19"/>
    <mergeCell ref="AS88:BL88"/>
    <mergeCell ref="BM88:CF88"/>
    <mergeCell ref="CG94:CX94"/>
    <mergeCell ref="A93:H93"/>
    <mergeCell ref="I46:AR46"/>
    <mergeCell ref="AS46:BL46"/>
    <mergeCell ref="BM46:CF46"/>
    <mergeCell ref="A104:H104"/>
    <mergeCell ref="I104:AR104"/>
    <mergeCell ref="AS104:BL104"/>
    <mergeCell ref="BM104:CF104"/>
    <mergeCell ref="I93:AR93"/>
    <mergeCell ref="AS94:BL94"/>
    <mergeCell ref="BM94:CF94"/>
    <mergeCell ref="CG104:CX104"/>
    <mergeCell ref="A22:H22"/>
    <mergeCell ref="I22:AR22"/>
    <mergeCell ref="AS22:BL22"/>
    <mergeCell ref="BM22:CF22"/>
    <mergeCell ref="CG22:CX22"/>
    <mergeCell ref="BM48:CF48"/>
    <mergeCell ref="CG48:CX48"/>
    <mergeCell ref="AS85:BL85"/>
    <mergeCell ref="BM85:CF85"/>
    <mergeCell ref="CG85:CX85"/>
    <mergeCell ref="A105:H105"/>
    <mergeCell ref="I105:AR105"/>
    <mergeCell ref="AS105:BL105"/>
    <mergeCell ref="BM105:CF105"/>
    <mergeCell ref="CG105:CX105"/>
    <mergeCell ref="A94:H94"/>
    <mergeCell ref="I94:AR94"/>
    <mergeCell ref="A84:H84"/>
    <mergeCell ref="I84:AR84"/>
    <mergeCell ref="AS84:BL84"/>
    <mergeCell ref="BM84:CF84"/>
    <mergeCell ref="CG84:CX84"/>
    <mergeCell ref="CG93:CX93"/>
    <mergeCell ref="A86:H86"/>
    <mergeCell ref="I86:AR86"/>
    <mergeCell ref="A85:H85"/>
    <mergeCell ref="I85:AR85"/>
    <mergeCell ref="BM47:CF47"/>
    <mergeCell ref="CG47:CX47"/>
    <mergeCell ref="A48:H48"/>
    <mergeCell ref="I48:AR48"/>
    <mergeCell ref="AS48:BL48"/>
    <mergeCell ref="BM20:CF20"/>
    <mergeCell ref="CG20:CX20"/>
    <mergeCell ref="BM42:CF42"/>
    <mergeCell ref="CG42:CX42"/>
    <mergeCell ref="CG46:CX46"/>
    <mergeCell ref="I9:AR9"/>
    <mergeCell ref="A14:H14"/>
    <mergeCell ref="A42:H42"/>
    <mergeCell ref="I42:AR42"/>
    <mergeCell ref="AS42:BL42"/>
    <mergeCell ref="A47:H47"/>
    <mergeCell ref="I47:AR47"/>
    <mergeCell ref="AS47:BL47"/>
    <mergeCell ref="A10:H10"/>
    <mergeCell ref="I10:AR10"/>
    <mergeCell ref="A9:H9"/>
    <mergeCell ref="A8:H8"/>
    <mergeCell ref="I8:AR8"/>
    <mergeCell ref="AS8:BL15"/>
    <mergeCell ref="CG8:CX15"/>
    <mergeCell ref="A21:H21"/>
    <mergeCell ref="I21:AR21"/>
    <mergeCell ref="AS21:BL21"/>
    <mergeCell ref="BM21:CF21"/>
    <mergeCell ref="CG21:CX21"/>
    <mergeCell ref="A3:CX3"/>
    <mergeCell ref="A4:CX4"/>
    <mergeCell ref="A6:AR6"/>
    <mergeCell ref="AS6:BL6"/>
    <mergeCell ref="AS7:CX7"/>
    <mergeCell ref="BM6:CF6"/>
    <mergeCell ref="CG6:CX6"/>
    <mergeCell ref="BM19:CF19"/>
    <mergeCell ref="CG19:CX19"/>
    <mergeCell ref="I14:AR14"/>
    <mergeCell ref="A11:H11"/>
    <mergeCell ref="A15:H15"/>
    <mergeCell ref="A13:H13"/>
    <mergeCell ref="I13:AR13"/>
    <mergeCell ref="I11:AR11"/>
    <mergeCell ref="CG17:CX17"/>
    <mergeCell ref="I15:AR15"/>
    <mergeCell ref="A23:H23"/>
    <mergeCell ref="I26:AR26"/>
    <mergeCell ref="AS23:BL23"/>
    <mergeCell ref="BM23:CF23"/>
    <mergeCell ref="CG23:CX23"/>
    <mergeCell ref="A26:H26"/>
    <mergeCell ref="AS26:BL26"/>
    <mergeCell ref="BM26:CF26"/>
    <mergeCell ref="CG26:CX26"/>
    <mergeCell ref="A24:H24"/>
    <mergeCell ref="A43:H43"/>
    <mergeCell ref="I43:AR43"/>
    <mergeCell ref="AS43:BL43"/>
    <mergeCell ref="BM43:CF43"/>
    <mergeCell ref="CG43:CX43"/>
    <mergeCell ref="A44:H44"/>
    <mergeCell ref="I44:AR44"/>
    <mergeCell ref="AS44:BL44"/>
    <mergeCell ref="BM44:CF44"/>
    <mergeCell ref="CG44:CX44"/>
    <mergeCell ref="A45:H45"/>
    <mergeCell ref="I45:AR45"/>
    <mergeCell ref="AS45:BL45"/>
    <mergeCell ref="BM45:CF45"/>
    <mergeCell ref="CG45:CX45"/>
    <mergeCell ref="A49:H49"/>
    <mergeCell ref="I49:AR49"/>
    <mergeCell ref="AS49:BL49"/>
    <mergeCell ref="BM49:CF49"/>
    <mergeCell ref="CG49:CX49"/>
    <mergeCell ref="A50:H50"/>
    <mergeCell ref="I50:AR50"/>
    <mergeCell ref="AS50:BL50"/>
    <mergeCell ref="BM50:CF50"/>
    <mergeCell ref="CG50:CX50"/>
    <mergeCell ref="A56:H56"/>
    <mergeCell ref="I56:AR56"/>
    <mergeCell ref="AS56:BL56"/>
    <mergeCell ref="BM56:CF56"/>
    <mergeCell ref="CG56:CX56"/>
    <mergeCell ref="A57:H57"/>
    <mergeCell ref="I57:AR57"/>
    <mergeCell ref="AS57:BL57"/>
    <mergeCell ref="BM57:CF57"/>
    <mergeCell ref="CG57:CX57"/>
    <mergeCell ref="A59:H59"/>
    <mergeCell ref="I59:AR59"/>
    <mergeCell ref="AS59:BL59"/>
    <mergeCell ref="BM59:CF59"/>
    <mergeCell ref="CG59:CX59"/>
    <mergeCell ref="A63:H63"/>
    <mergeCell ref="I63:AR63"/>
    <mergeCell ref="AS63:BL63"/>
    <mergeCell ref="BM63:CF63"/>
    <mergeCell ref="CG63:CX63"/>
    <mergeCell ref="A60:H60"/>
    <mergeCell ref="I60:AR60"/>
    <mergeCell ref="AS60:BL60"/>
    <mergeCell ref="BM60:CF60"/>
    <mergeCell ref="CG60:CX60"/>
    <mergeCell ref="A62:H62"/>
    <mergeCell ref="I62:AR62"/>
    <mergeCell ref="AS62:BL62"/>
    <mergeCell ref="BM62:CF62"/>
    <mergeCell ref="CG62:CX62"/>
    <mergeCell ref="A61:H61"/>
    <mergeCell ref="I61:AR61"/>
    <mergeCell ref="AS61:BL61"/>
    <mergeCell ref="BM61:CF61"/>
    <mergeCell ref="CG61:CX61"/>
    <mergeCell ref="CG55:CX55"/>
    <mergeCell ref="A51:H51"/>
    <mergeCell ref="I51:AR51"/>
    <mergeCell ref="AS51:BL51"/>
    <mergeCell ref="BM51:CF51"/>
    <mergeCell ref="CG51:CX51"/>
    <mergeCell ref="A52:H52"/>
    <mergeCell ref="I52:AR52"/>
    <mergeCell ref="AS52:BL52"/>
    <mergeCell ref="BM52:CF52"/>
    <mergeCell ref="CG52:CX52"/>
    <mergeCell ref="A53:H53"/>
    <mergeCell ref="I53:AR53"/>
    <mergeCell ref="AS53:BL53"/>
    <mergeCell ref="BM53:CF53"/>
    <mergeCell ref="CG53:CX53"/>
    <mergeCell ref="A54:H54"/>
    <mergeCell ref="I54:AR54"/>
    <mergeCell ref="AS54:BL54"/>
    <mergeCell ref="BM54:CF54"/>
    <mergeCell ref="CG54:CX54"/>
    <mergeCell ref="AV122:BM122"/>
    <mergeCell ref="A55:H55"/>
    <mergeCell ref="I55:AR55"/>
    <mergeCell ref="AS55:BL55"/>
    <mergeCell ref="BM55:CF55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33:H33"/>
    <mergeCell ref="I33:AR33"/>
    <mergeCell ref="AS33:BL33"/>
    <mergeCell ref="BM33:CF33"/>
    <mergeCell ref="CG33:CX33"/>
    <mergeCell ref="A66:H66"/>
    <mergeCell ref="I66:AR66"/>
    <mergeCell ref="AS66:BL66"/>
    <mergeCell ref="BM66:CF66"/>
    <mergeCell ref="CG66:CX66"/>
    <mergeCell ref="A67:H67"/>
    <mergeCell ref="I67:AR67"/>
    <mergeCell ref="AS67:BL67"/>
    <mergeCell ref="BM67:CF67"/>
    <mergeCell ref="CG67:CX67"/>
    <mergeCell ref="A68:H68"/>
    <mergeCell ref="I68:AR68"/>
    <mergeCell ref="AS68:BL68"/>
    <mergeCell ref="BM68:CF68"/>
    <mergeCell ref="CG68:CX68"/>
    <mergeCell ref="A69:H69"/>
    <mergeCell ref="I69:AR69"/>
    <mergeCell ref="AS69:BL69"/>
    <mergeCell ref="BM69:CF69"/>
    <mergeCell ref="CG69:CX69"/>
    <mergeCell ref="A70:H70"/>
    <mergeCell ref="I70:AR70"/>
    <mergeCell ref="AS70:BL70"/>
    <mergeCell ref="BM70:CF70"/>
    <mergeCell ref="CG70:CX70"/>
    <mergeCell ref="A71:H71"/>
    <mergeCell ref="I71:AR71"/>
    <mergeCell ref="AS71:BL71"/>
    <mergeCell ref="BM71:CF71"/>
    <mergeCell ref="CG71:CX71"/>
    <mergeCell ref="A72:H72"/>
    <mergeCell ref="I72:AR72"/>
    <mergeCell ref="AS72:BL72"/>
    <mergeCell ref="BM72:CF72"/>
    <mergeCell ref="CG72:CX72"/>
    <mergeCell ref="A73:H73"/>
    <mergeCell ref="I73:AR73"/>
    <mergeCell ref="AS73:BL73"/>
    <mergeCell ref="BM73:CF73"/>
    <mergeCell ref="CG73:CX73"/>
    <mergeCell ref="A74:H74"/>
    <mergeCell ref="I74:AR74"/>
    <mergeCell ref="AS74:BL74"/>
    <mergeCell ref="BM74:CF74"/>
    <mergeCell ref="CG74:CX74"/>
    <mergeCell ref="A65:H65"/>
    <mergeCell ref="I65:AR65"/>
    <mergeCell ref="AS65:BL65"/>
    <mergeCell ref="BM65:CF65"/>
    <mergeCell ref="CG65:CX65"/>
    <mergeCell ref="A64:H64"/>
    <mergeCell ref="I64:AR64"/>
    <mergeCell ref="AS64:BL64"/>
    <mergeCell ref="BM64:CF64"/>
    <mergeCell ref="CG64:CX64"/>
    <mergeCell ref="A58:H58"/>
    <mergeCell ref="I58:AR58"/>
    <mergeCell ref="AS58:BL58"/>
    <mergeCell ref="BM58:CF58"/>
    <mergeCell ref="CG58:CX58"/>
    <mergeCell ref="A75:H75"/>
    <mergeCell ref="I75:AR75"/>
    <mergeCell ref="AS75:BL75"/>
    <mergeCell ref="BM75:CF75"/>
    <mergeCell ref="CG75:CX75"/>
    <mergeCell ref="A76:H76"/>
    <mergeCell ref="I76:AR76"/>
    <mergeCell ref="AS76:BL76"/>
    <mergeCell ref="BM76:CF76"/>
    <mergeCell ref="CG76:CX76"/>
    <mergeCell ref="A77:H77"/>
    <mergeCell ref="I77:AR77"/>
    <mergeCell ref="AS77:BL77"/>
    <mergeCell ref="BM77:CF77"/>
    <mergeCell ref="CG77:CX77"/>
    <mergeCell ref="A78:H78"/>
    <mergeCell ref="I78:AR78"/>
    <mergeCell ref="AS78:BL78"/>
    <mergeCell ref="BM78:CF78"/>
    <mergeCell ref="CG78:CX78"/>
    <mergeCell ref="CG79:CX79"/>
    <mergeCell ref="A80:H80"/>
    <mergeCell ref="I80:AR80"/>
    <mergeCell ref="AS80:BL80"/>
    <mergeCell ref="BM80:CF80"/>
    <mergeCell ref="CG80:CX80"/>
    <mergeCell ref="A83:H83"/>
    <mergeCell ref="I83:AR83"/>
    <mergeCell ref="AS83:BL83"/>
    <mergeCell ref="BM83:CF83"/>
    <mergeCell ref="CG83:CX83"/>
    <mergeCell ref="A81:H81"/>
    <mergeCell ref="I81:AR81"/>
    <mergeCell ref="AS81:BL81"/>
    <mergeCell ref="BM81:CF81"/>
    <mergeCell ref="CG81:CX81"/>
    <mergeCell ref="A35:H35"/>
    <mergeCell ref="A82:H82"/>
    <mergeCell ref="I82:AR82"/>
    <mergeCell ref="AS82:BL82"/>
    <mergeCell ref="BM82:CF82"/>
    <mergeCell ref="CG82:CX82"/>
    <mergeCell ref="A79:H79"/>
    <mergeCell ref="I79:AR79"/>
    <mergeCell ref="AS79:BL79"/>
    <mergeCell ref="BM79:CF79"/>
    <mergeCell ref="A34:H34"/>
    <mergeCell ref="I34:AR34"/>
    <mergeCell ref="AS34:BL34"/>
    <mergeCell ref="BM34:CF34"/>
    <mergeCell ref="CG34:CX34"/>
    <mergeCell ref="A36:H36"/>
    <mergeCell ref="I36:AR36"/>
    <mergeCell ref="AS36:BL36"/>
    <mergeCell ref="BM36:CF36"/>
    <mergeCell ref="CG36:CX36"/>
    <mergeCell ref="BM8:CF15"/>
    <mergeCell ref="A37:H37"/>
    <mergeCell ref="I37:AR37"/>
    <mergeCell ref="AS37:BL37"/>
    <mergeCell ref="BM37:CF37"/>
    <mergeCell ref="CG37:CX37"/>
    <mergeCell ref="A25:H25"/>
    <mergeCell ref="AS25:BL25"/>
    <mergeCell ref="BM25:CF25"/>
    <mergeCell ref="CG25:CX2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4" max="10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0"/>
  <sheetViews>
    <sheetView view="pageBreakPreview" zoomScale="85" zoomScaleSheetLayoutView="85" zoomScalePageLayoutView="0" workbookViewId="0" topLeftCell="I10">
      <selection activeCell="BR17" sqref="BR17"/>
    </sheetView>
  </sheetViews>
  <sheetFormatPr defaultColWidth="0.875" defaultRowHeight="12.75"/>
  <cols>
    <col min="1" max="60" width="0.875" style="2" customWidth="1"/>
    <col min="61" max="61" width="20.875" style="2" customWidth="1"/>
    <col min="62" max="62" width="20.875" style="24" customWidth="1"/>
    <col min="63" max="64" width="20.875" style="2" customWidth="1"/>
    <col min="65" max="65" width="19.75390625" style="2" customWidth="1"/>
    <col min="66" max="66" width="18.00390625" style="2" customWidth="1"/>
    <col min="67" max="68" width="0.875" style="2" customWidth="1"/>
    <col min="69" max="69" width="15.25390625" style="2" customWidth="1"/>
    <col min="70" max="70" width="18.125" style="2" customWidth="1"/>
    <col min="71" max="71" width="14.875" style="2" customWidth="1"/>
    <col min="72" max="72" width="14.625" style="2" customWidth="1"/>
    <col min="73" max="86" width="0.875" style="2" customWidth="1"/>
    <col min="87" max="87" width="19.375" style="2" customWidth="1"/>
    <col min="88" max="88" width="26.125" style="2" customWidth="1"/>
    <col min="89" max="89" width="9.625" style="2" customWidth="1"/>
    <col min="90" max="90" width="10.00390625" style="2" customWidth="1"/>
    <col min="91" max="91" width="12.75390625" style="2" customWidth="1"/>
    <col min="92" max="92" width="6.375" style="2" customWidth="1"/>
    <col min="93" max="93" width="8.375" style="2" customWidth="1"/>
    <col min="94" max="16384" width="0.875" style="2" customWidth="1"/>
  </cols>
  <sheetData>
    <row r="1" ht="15">
      <c r="BN1" s="22"/>
    </row>
    <row r="2" spans="64:66" ht="28.5" customHeight="1">
      <c r="BL2" s="277"/>
      <c r="BM2" s="278"/>
      <c r="BN2" s="278"/>
    </row>
    <row r="3" spans="64:66" ht="15">
      <c r="BL3" s="279"/>
      <c r="BM3" s="278"/>
      <c r="BN3" s="278"/>
    </row>
    <row r="5" spans="1:66" s="5" customFormat="1" ht="20.25" customHeight="1">
      <c r="A5" s="210" t="s">
        <v>44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</row>
    <row r="6" spans="1:66" s="6" customFormat="1" ht="39.75" customHeight="1">
      <c r="A6" s="211" t="s">
        <v>45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</row>
    <row r="7" s="11" customFormat="1" ht="15.75">
      <c r="BJ7" s="25"/>
    </row>
    <row r="8" spans="62:66" s="3" customFormat="1" ht="16.5">
      <c r="BJ8" s="26"/>
      <c r="BN8" s="4" t="s">
        <v>46</v>
      </c>
    </row>
    <row r="9" s="11" customFormat="1" ht="6" customHeight="1">
      <c r="BJ9" s="25"/>
    </row>
    <row r="10" spans="1:66" s="9" customFormat="1" ht="63">
      <c r="A10" s="201" t="s">
        <v>47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16" t="s">
        <v>192</v>
      </c>
      <c r="BK10" s="16" t="s">
        <v>336</v>
      </c>
      <c r="BL10" s="16" t="s">
        <v>345</v>
      </c>
      <c r="BM10" s="44" t="s">
        <v>48</v>
      </c>
      <c r="BN10" s="44" t="s">
        <v>49</v>
      </c>
    </row>
    <row r="11" spans="1:91" s="10" customFormat="1" ht="15.75">
      <c r="A11" s="191" t="s">
        <v>29</v>
      </c>
      <c r="B11" s="191"/>
      <c r="C11" s="191"/>
      <c r="D11" s="191"/>
      <c r="E11" s="191"/>
      <c r="F11" s="191"/>
      <c r="G11" s="191"/>
      <c r="H11" s="191"/>
      <c r="I11" s="192" t="s">
        <v>50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16">
        <v>954</v>
      </c>
      <c r="BK11" s="116">
        <f>BK15+BK16+BK17+BK28</f>
        <v>1770.8000000000002</v>
      </c>
      <c r="BL11" s="116">
        <f>BL15+BL16+BL17+BL28</f>
        <v>1245</v>
      </c>
      <c r="BM11" s="116">
        <f>BM15+BM16+BM17+BM28+BM13</f>
        <v>1829.65</v>
      </c>
      <c r="BN11" s="116">
        <f>BN15+BN16+BN17+BN28+BN13</f>
        <v>1912.4356899999998</v>
      </c>
      <c r="BQ11" s="9"/>
      <c r="BR11" s="9"/>
      <c r="BS11" s="9"/>
      <c r="BU11" s="10">
        <f aca="true" t="shared" si="0" ref="BU11:CE11">BO13/$BM$11</f>
        <v>0</v>
      </c>
      <c r="BV11" s="10">
        <f t="shared" si="0"/>
        <v>0</v>
      </c>
      <c r="BW11" s="10">
        <f t="shared" si="0"/>
        <v>0</v>
      </c>
      <c r="BY11" s="10">
        <f t="shared" si="0"/>
        <v>0</v>
      </c>
      <c r="BZ11" s="10">
        <f t="shared" si="0"/>
        <v>0</v>
      </c>
      <c r="CA11" s="10">
        <f t="shared" si="0"/>
        <v>0</v>
      </c>
      <c r="CB11" s="10">
        <f t="shared" si="0"/>
        <v>0</v>
      </c>
      <c r="CC11" s="10">
        <f t="shared" si="0"/>
        <v>0</v>
      </c>
      <c r="CD11" s="10">
        <f t="shared" si="0"/>
        <v>0</v>
      </c>
      <c r="CE11" s="10">
        <f t="shared" si="0"/>
        <v>0</v>
      </c>
      <c r="CI11" s="14"/>
      <c r="CM11" s="14"/>
    </row>
    <row r="12" spans="1:87" s="10" customFormat="1" ht="15.75">
      <c r="A12" s="191"/>
      <c r="B12" s="191"/>
      <c r="C12" s="191"/>
      <c r="D12" s="191"/>
      <c r="E12" s="191"/>
      <c r="F12" s="191"/>
      <c r="G12" s="191"/>
      <c r="H12" s="191"/>
      <c r="I12" s="192" t="s">
        <v>51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17"/>
      <c r="BK12" s="117"/>
      <c r="BL12" s="117"/>
      <c r="BM12" s="23"/>
      <c r="BN12" s="118"/>
      <c r="BQ12" s="9"/>
      <c r="BR12" s="9"/>
      <c r="BS12" s="9"/>
      <c r="CI12" s="14"/>
    </row>
    <row r="13" spans="1:91" s="10" customFormat="1" ht="15.75">
      <c r="A13" s="191"/>
      <c r="B13" s="191"/>
      <c r="C13" s="191"/>
      <c r="D13" s="191"/>
      <c r="E13" s="191"/>
      <c r="F13" s="191"/>
      <c r="G13" s="191"/>
      <c r="H13" s="191"/>
      <c r="I13" s="274" t="s">
        <v>52</v>
      </c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119">
        <v>0</v>
      </c>
      <c r="BK13" s="120">
        <v>1</v>
      </c>
      <c r="BL13" s="120">
        <v>0</v>
      </c>
      <c r="BM13" s="119">
        <v>12</v>
      </c>
      <c r="BN13" s="119">
        <f>BM13*1.045</f>
        <v>12.54</v>
      </c>
      <c r="BQ13" s="9"/>
      <c r="BR13" s="9"/>
      <c r="BS13" s="9"/>
      <c r="CI13" s="14"/>
      <c r="CM13" s="15"/>
    </row>
    <row r="14" spans="1:91" s="10" customFormat="1" ht="15.75">
      <c r="A14" s="191"/>
      <c r="B14" s="191"/>
      <c r="C14" s="191"/>
      <c r="D14" s="191"/>
      <c r="E14" s="191"/>
      <c r="F14" s="191"/>
      <c r="G14" s="191"/>
      <c r="H14" s="191"/>
      <c r="I14" s="274" t="s">
        <v>53</v>
      </c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119"/>
      <c r="BK14" s="120"/>
      <c r="BL14" s="120"/>
      <c r="BM14" s="119"/>
      <c r="BN14" s="119"/>
      <c r="BQ14" s="9"/>
      <c r="BR14" s="9"/>
      <c r="BS14" s="9"/>
      <c r="CI14" s="14"/>
      <c r="CM14" s="15"/>
    </row>
    <row r="15" spans="1:91" s="10" customFormat="1" ht="15.75">
      <c r="A15" s="191"/>
      <c r="B15" s="191"/>
      <c r="C15" s="191"/>
      <c r="D15" s="191"/>
      <c r="E15" s="191"/>
      <c r="F15" s="191"/>
      <c r="G15" s="191"/>
      <c r="H15" s="191"/>
      <c r="I15" s="274" t="s">
        <v>54</v>
      </c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119">
        <v>733</v>
      </c>
      <c r="BK15" s="119">
        <v>1177.4</v>
      </c>
      <c r="BL15" s="119">
        <v>867</v>
      </c>
      <c r="BM15" s="119">
        <f>629*2</f>
        <v>1258</v>
      </c>
      <c r="BN15" s="119">
        <f>BM15*1.045</f>
        <v>1314.61</v>
      </c>
      <c r="BQ15" s="9"/>
      <c r="BR15" s="9"/>
      <c r="BS15" s="9"/>
      <c r="CI15" s="14"/>
      <c r="CM15" s="15"/>
    </row>
    <row r="16" spans="1:91" s="10" customFormat="1" ht="15.75">
      <c r="A16" s="191"/>
      <c r="B16" s="191"/>
      <c r="C16" s="191"/>
      <c r="D16" s="191"/>
      <c r="E16" s="191"/>
      <c r="F16" s="191"/>
      <c r="G16" s="191"/>
      <c r="H16" s="191"/>
      <c r="I16" s="274" t="s">
        <v>55</v>
      </c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119">
        <v>212</v>
      </c>
      <c r="BK16" s="119">
        <v>350.4</v>
      </c>
      <c r="BL16" s="119">
        <v>208</v>
      </c>
      <c r="BM16" s="119">
        <f>191*2</f>
        <v>382</v>
      </c>
      <c r="BN16" s="119">
        <f>BN15*30.4%</f>
        <v>399.64143999999993</v>
      </c>
      <c r="BQ16" s="9"/>
      <c r="BR16" s="9"/>
      <c r="BS16" s="9"/>
      <c r="CI16" s="14"/>
      <c r="CM16" s="15"/>
    </row>
    <row r="17" spans="1:91" s="10" customFormat="1" ht="15.75">
      <c r="A17" s="191"/>
      <c r="B17" s="191"/>
      <c r="C17" s="191"/>
      <c r="D17" s="191"/>
      <c r="E17" s="191"/>
      <c r="F17" s="191"/>
      <c r="G17" s="191"/>
      <c r="H17" s="191"/>
      <c r="I17" s="274" t="s">
        <v>56</v>
      </c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121">
        <v>9</v>
      </c>
      <c r="BK17" s="121">
        <v>243</v>
      </c>
      <c r="BL17" s="121">
        <v>170</v>
      </c>
      <c r="BM17" s="119">
        <f>BL17*1.045</f>
        <v>177.64999999999998</v>
      </c>
      <c r="BN17" s="119">
        <f>BM17*1.045</f>
        <v>185.64424999999997</v>
      </c>
      <c r="BQ17" s="9"/>
      <c r="BR17" s="9"/>
      <c r="BS17" s="9"/>
      <c r="CI17" s="38"/>
      <c r="CM17" s="39"/>
    </row>
    <row r="18" spans="1:91" s="10" customFormat="1" ht="15.75">
      <c r="A18" s="191"/>
      <c r="B18" s="191"/>
      <c r="C18" s="191"/>
      <c r="D18" s="191"/>
      <c r="E18" s="191"/>
      <c r="F18" s="191"/>
      <c r="G18" s="191"/>
      <c r="H18" s="191"/>
      <c r="I18" s="274" t="s">
        <v>57</v>
      </c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122"/>
      <c r="BK18" s="122"/>
      <c r="BL18" s="122"/>
      <c r="BM18" s="23"/>
      <c r="BN18" s="37"/>
      <c r="BQ18" s="9"/>
      <c r="BR18" s="9"/>
      <c r="BS18" s="9"/>
      <c r="CI18" s="14"/>
      <c r="CM18" s="15"/>
    </row>
    <row r="19" spans="1:91" s="10" customFormat="1" ht="36" customHeight="1">
      <c r="A19" s="191"/>
      <c r="B19" s="191"/>
      <c r="C19" s="191"/>
      <c r="D19" s="191"/>
      <c r="E19" s="191"/>
      <c r="F19" s="191"/>
      <c r="G19" s="191"/>
      <c r="H19" s="191"/>
      <c r="I19" s="276" t="s">
        <v>58</v>
      </c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123"/>
      <c r="BK19" s="123"/>
      <c r="BL19" s="123"/>
      <c r="BM19" s="23"/>
      <c r="BN19" s="37"/>
      <c r="BQ19" s="9"/>
      <c r="BR19" s="9"/>
      <c r="BS19" s="9"/>
      <c r="CM19" s="15"/>
    </row>
    <row r="20" spans="1:91" s="10" customFormat="1" ht="33.75" customHeight="1">
      <c r="A20" s="191"/>
      <c r="B20" s="191"/>
      <c r="C20" s="191"/>
      <c r="D20" s="191"/>
      <c r="E20" s="191"/>
      <c r="F20" s="191"/>
      <c r="G20" s="191"/>
      <c r="H20" s="191"/>
      <c r="I20" s="276" t="s">
        <v>59</v>
      </c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123"/>
      <c r="BK20" s="123"/>
      <c r="BL20" s="123"/>
      <c r="BM20" s="23"/>
      <c r="BN20" s="37"/>
      <c r="BQ20" s="9"/>
      <c r="BR20" s="9"/>
      <c r="BS20" s="9"/>
      <c r="CM20" s="15"/>
    </row>
    <row r="21" spans="1:91" s="10" customFormat="1" ht="22.5" customHeight="1">
      <c r="A21" s="191"/>
      <c r="B21" s="191"/>
      <c r="C21" s="191"/>
      <c r="D21" s="191"/>
      <c r="E21" s="191"/>
      <c r="F21" s="191"/>
      <c r="G21" s="191"/>
      <c r="H21" s="191"/>
      <c r="I21" s="276" t="s">
        <v>60</v>
      </c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123"/>
      <c r="BK21" s="123"/>
      <c r="BL21" s="123"/>
      <c r="BM21" s="123"/>
      <c r="BN21" s="123"/>
      <c r="BQ21" s="9"/>
      <c r="BR21" s="9"/>
      <c r="BS21" s="9"/>
      <c r="CM21" s="15"/>
    </row>
    <row r="22" spans="1:91" s="10" customFormat="1" ht="15.75">
      <c r="A22" s="191"/>
      <c r="B22" s="191"/>
      <c r="C22" s="191"/>
      <c r="D22" s="191"/>
      <c r="E22" s="191"/>
      <c r="F22" s="191"/>
      <c r="G22" s="191"/>
      <c r="H22" s="191"/>
      <c r="I22" s="276" t="s">
        <v>51</v>
      </c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123"/>
      <c r="BK22" s="123"/>
      <c r="BL22" s="123"/>
      <c r="BM22" s="23"/>
      <c r="BN22" s="37"/>
      <c r="BQ22" s="9"/>
      <c r="BR22" s="9"/>
      <c r="BS22" s="9"/>
      <c r="CM22" s="15"/>
    </row>
    <row r="23" spans="1:91" s="10" customFormat="1" ht="15.75">
      <c r="A23" s="191"/>
      <c r="B23" s="191"/>
      <c r="C23" s="191"/>
      <c r="D23" s="191"/>
      <c r="E23" s="191"/>
      <c r="F23" s="191"/>
      <c r="G23" s="191"/>
      <c r="H23" s="191"/>
      <c r="I23" s="275" t="s">
        <v>61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119"/>
      <c r="BK23" s="119"/>
      <c r="BL23" s="119"/>
      <c r="BM23" s="119"/>
      <c r="BN23" s="119"/>
      <c r="BQ23" s="9"/>
      <c r="BR23" s="9"/>
      <c r="BS23" s="9"/>
      <c r="CM23" s="15"/>
    </row>
    <row r="24" spans="1:91" s="10" customFormat="1" ht="15.75">
      <c r="A24" s="191"/>
      <c r="B24" s="191"/>
      <c r="C24" s="191"/>
      <c r="D24" s="191"/>
      <c r="E24" s="191"/>
      <c r="F24" s="191"/>
      <c r="G24" s="191"/>
      <c r="H24" s="191"/>
      <c r="I24" s="275" t="s">
        <v>62</v>
      </c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119"/>
      <c r="BK24" s="119"/>
      <c r="BL24" s="119"/>
      <c r="BM24" s="119"/>
      <c r="BN24" s="119"/>
      <c r="BQ24" s="9"/>
      <c r="BR24" s="9"/>
      <c r="BS24" s="9"/>
      <c r="CM24" s="15"/>
    </row>
    <row r="25" spans="1:91" s="10" customFormat="1" ht="15.75">
      <c r="A25" s="191"/>
      <c r="B25" s="191"/>
      <c r="C25" s="191"/>
      <c r="D25" s="191"/>
      <c r="E25" s="191"/>
      <c r="F25" s="191"/>
      <c r="G25" s="191"/>
      <c r="H25" s="191"/>
      <c r="I25" s="275" t="s">
        <v>63</v>
      </c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119"/>
      <c r="BK25" s="119"/>
      <c r="BL25" s="119"/>
      <c r="BM25" s="119"/>
      <c r="BN25" s="119"/>
      <c r="BQ25" s="9"/>
      <c r="BR25" s="9"/>
      <c r="BS25" s="9"/>
      <c r="CM25" s="15"/>
    </row>
    <row r="26" spans="1:91" s="10" customFormat="1" ht="15.75">
      <c r="A26" s="191"/>
      <c r="B26" s="191"/>
      <c r="C26" s="191"/>
      <c r="D26" s="191"/>
      <c r="E26" s="191"/>
      <c r="F26" s="191"/>
      <c r="G26" s="191"/>
      <c r="H26" s="191"/>
      <c r="I26" s="275" t="s">
        <v>64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119"/>
      <c r="BK26" s="119"/>
      <c r="BL26" s="119"/>
      <c r="BM26" s="119"/>
      <c r="BN26" s="119"/>
      <c r="BQ26" s="9"/>
      <c r="BR26" s="9"/>
      <c r="BS26" s="9"/>
      <c r="CM26" s="15"/>
    </row>
    <row r="27" spans="1:91" s="10" customFormat="1" ht="34.5" customHeight="1">
      <c r="A27" s="191"/>
      <c r="B27" s="191"/>
      <c r="C27" s="191"/>
      <c r="D27" s="191"/>
      <c r="E27" s="191"/>
      <c r="F27" s="191"/>
      <c r="G27" s="191"/>
      <c r="H27" s="191"/>
      <c r="I27" s="275" t="s">
        <v>65</v>
      </c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119">
        <v>9</v>
      </c>
      <c r="BK27" s="119">
        <v>243</v>
      </c>
      <c r="BL27" s="119">
        <v>170</v>
      </c>
      <c r="BM27" s="119">
        <f>BM17</f>
        <v>177.64999999999998</v>
      </c>
      <c r="BN27" s="119">
        <f>BN17</f>
        <v>185.64424999999997</v>
      </c>
      <c r="BQ27" s="9"/>
      <c r="BR27" s="9"/>
      <c r="BS27" s="9"/>
      <c r="CM27" s="15"/>
    </row>
    <row r="28" spans="1:91" s="10" customFormat="1" ht="15.75">
      <c r="A28" s="191"/>
      <c r="B28" s="191"/>
      <c r="C28" s="191"/>
      <c r="D28" s="191"/>
      <c r="E28" s="191"/>
      <c r="F28" s="191"/>
      <c r="G28" s="191"/>
      <c r="H28" s="191"/>
      <c r="I28" s="274" t="s">
        <v>66</v>
      </c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122">
        <v>0</v>
      </c>
      <c r="BK28" s="122">
        <f>BK29</f>
        <v>0</v>
      </c>
      <c r="BL28" s="122">
        <f>BL29</f>
        <v>0</v>
      </c>
      <c r="BM28" s="122">
        <f>BM29</f>
        <v>0</v>
      </c>
      <c r="BN28" s="122">
        <f>BN29</f>
        <v>0</v>
      </c>
      <c r="BQ28" s="9"/>
      <c r="BR28" s="9"/>
      <c r="BS28" s="9"/>
      <c r="CM28" s="15"/>
    </row>
    <row r="29" spans="1:71" s="10" customFormat="1" ht="15.75">
      <c r="A29" s="191"/>
      <c r="B29" s="191"/>
      <c r="C29" s="191"/>
      <c r="D29" s="191"/>
      <c r="E29" s="191"/>
      <c r="F29" s="191"/>
      <c r="G29" s="191"/>
      <c r="H29" s="191"/>
      <c r="I29" s="274" t="s">
        <v>51</v>
      </c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124"/>
      <c r="BK29" s="124"/>
      <c r="BL29" s="124"/>
      <c r="BM29" s="124"/>
      <c r="BN29" s="124"/>
      <c r="BQ29" s="9"/>
      <c r="BR29" s="9"/>
      <c r="BS29" s="9"/>
    </row>
    <row r="30" spans="1:71" s="10" customFormat="1" ht="15.75">
      <c r="A30" s="191"/>
      <c r="B30" s="191"/>
      <c r="C30" s="191"/>
      <c r="D30" s="191"/>
      <c r="E30" s="191"/>
      <c r="F30" s="191"/>
      <c r="G30" s="191"/>
      <c r="H30" s="191"/>
      <c r="I30" s="276" t="s">
        <v>67</v>
      </c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123"/>
      <c r="BK30" s="123"/>
      <c r="BL30" s="123"/>
      <c r="BM30" s="23"/>
      <c r="BN30" s="118"/>
      <c r="BQ30" s="9"/>
      <c r="BR30" s="9"/>
      <c r="BS30" s="9"/>
    </row>
    <row r="31" spans="1:71" s="10" customFormat="1" ht="15.75">
      <c r="A31" s="191"/>
      <c r="B31" s="191"/>
      <c r="C31" s="191"/>
      <c r="D31" s="191"/>
      <c r="E31" s="191"/>
      <c r="F31" s="191"/>
      <c r="G31" s="191"/>
      <c r="H31" s="191"/>
      <c r="I31" s="276" t="s">
        <v>68</v>
      </c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123"/>
      <c r="BK31" s="123"/>
      <c r="BL31" s="123"/>
      <c r="BM31" s="23"/>
      <c r="BN31" s="118"/>
      <c r="BQ31" s="9"/>
      <c r="BR31" s="9"/>
      <c r="BS31" s="9"/>
    </row>
    <row r="32" spans="1:71" s="10" customFormat="1" ht="15.75">
      <c r="A32" s="191"/>
      <c r="B32" s="191"/>
      <c r="C32" s="191"/>
      <c r="D32" s="191"/>
      <c r="E32" s="191"/>
      <c r="F32" s="191"/>
      <c r="G32" s="191"/>
      <c r="H32" s="191"/>
      <c r="I32" s="276" t="s">
        <v>69</v>
      </c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123"/>
      <c r="BK32" s="123"/>
      <c r="BL32" s="123"/>
      <c r="BM32" s="23"/>
      <c r="BN32" s="118"/>
      <c r="BQ32" s="9"/>
      <c r="BR32" s="9"/>
      <c r="BS32" s="9"/>
    </row>
    <row r="33" spans="1:71" s="10" customFormat="1" ht="15.75">
      <c r="A33" s="191"/>
      <c r="B33" s="191"/>
      <c r="C33" s="191"/>
      <c r="D33" s="191"/>
      <c r="E33" s="191"/>
      <c r="F33" s="191"/>
      <c r="G33" s="191"/>
      <c r="H33" s="191"/>
      <c r="I33" s="276" t="s">
        <v>70</v>
      </c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123"/>
      <c r="BK33" s="123"/>
      <c r="BL33" s="123"/>
      <c r="BM33" s="23"/>
      <c r="BN33" s="118"/>
      <c r="BQ33" s="9"/>
      <c r="BR33" s="9"/>
      <c r="BS33" s="9"/>
    </row>
    <row r="34" spans="1:71" s="10" customFormat="1" ht="69.75" customHeight="1">
      <c r="A34" s="191" t="s">
        <v>32</v>
      </c>
      <c r="B34" s="191"/>
      <c r="C34" s="191"/>
      <c r="D34" s="191"/>
      <c r="E34" s="191"/>
      <c r="F34" s="191"/>
      <c r="G34" s="191"/>
      <c r="H34" s="191"/>
      <c r="I34" s="192" t="s">
        <v>188</v>
      </c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76"/>
      <c r="BK34" s="76"/>
      <c r="BL34" s="76"/>
      <c r="BM34" s="76"/>
      <c r="BN34" s="76"/>
      <c r="BP34" s="14">
        <v>53211534.94</v>
      </c>
      <c r="BQ34" s="9"/>
      <c r="BR34" s="9"/>
      <c r="BS34" s="9"/>
    </row>
    <row r="35" spans="1:71" s="10" customFormat="1" ht="15.75">
      <c r="A35" s="191" t="s">
        <v>34</v>
      </c>
      <c r="B35" s="191"/>
      <c r="C35" s="191"/>
      <c r="D35" s="191"/>
      <c r="E35" s="191"/>
      <c r="F35" s="191"/>
      <c r="G35" s="191"/>
      <c r="H35" s="191"/>
      <c r="I35" s="192" t="s">
        <v>71</v>
      </c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17"/>
      <c r="BK35" s="117"/>
      <c r="BL35" s="117"/>
      <c r="BM35" s="23"/>
      <c r="BN35" s="118"/>
      <c r="BQ35" s="9"/>
      <c r="BR35" s="9"/>
      <c r="BS35" s="9"/>
    </row>
    <row r="36" spans="1:71" s="10" customFormat="1" ht="42" customHeight="1">
      <c r="A36" s="191"/>
      <c r="B36" s="191"/>
      <c r="C36" s="191"/>
      <c r="D36" s="191"/>
      <c r="E36" s="191"/>
      <c r="F36" s="191"/>
      <c r="G36" s="191"/>
      <c r="H36" s="191"/>
      <c r="I36" s="192" t="s">
        <v>72</v>
      </c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25">
        <v>954</v>
      </c>
      <c r="BK36" s="125">
        <f>BK11</f>
        <v>1770.8000000000002</v>
      </c>
      <c r="BL36" s="125">
        <f>BL11</f>
        <v>1245</v>
      </c>
      <c r="BM36" s="125">
        <f>BM11</f>
        <v>1829.65</v>
      </c>
      <c r="BN36" s="125">
        <f>BN11</f>
        <v>1912.4356899999998</v>
      </c>
      <c r="BQ36" s="9"/>
      <c r="BR36" s="9"/>
      <c r="BS36" s="9"/>
    </row>
    <row r="37" spans="62:71" ht="15.75">
      <c r="BJ37" s="27"/>
      <c r="BK37" s="27"/>
      <c r="BL37" s="27"/>
      <c r="BM37" s="73"/>
      <c r="BN37" s="73"/>
      <c r="BQ37" s="9"/>
      <c r="BR37" s="9"/>
      <c r="BS37" s="9"/>
    </row>
    <row r="38" spans="11:71" ht="32.25" customHeight="1">
      <c r="K38" s="272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Q38" s="9"/>
      <c r="BR38" s="9"/>
      <c r="BS38" s="9"/>
    </row>
    <row r="39" spans="64:66" ht="15.75">
      <c r="BL39" s="10"/>
      <c r="BM39" s="24"/>
      <c r="BN39" s="24"/>
    </row>
    <row r="40" ht="15">
      <c r="BN40" s="45"/>
    </row>
  </sheetData>
  <sheetProtection/>
  <mergeCells count="58">
    <mergeCell ref="A28:H28"/>
    <mergeCell ref="I28:BI28"/>
    <mergeCell ref="A29:H29"/>
    <mergeCell ref="I30:BI30"/>
    <mergeCell ref="A33:H33"/>
    <mergeCell ref="I33:BI33"/>
    <mergeCell ref="BL2:BN2"/>
    <mergeCell ref="BL3:BN3"/>
    <mergeCell ref="A34:H34"/>
    <mergeCell ref="I34:BI34"/>
    <mergeCell ref="A26:H26"/>
    <mergeCell ref="I26:BI26"/>
    <mergeCell ref="A27:H27"/>
    <mergeCell ref="I27:BI27"/>
    <mergeCell ref="I29:BI29"/>
    <mergeCell ref="A30:H30"/>
    <mergeCell ref="A24:H24"/>
    <mergeCell ref="I24:BI24"/>
    <mergeCell ref="A36:H36"/>
    <mergeCell ref="I36:BI36"/>
    <mergeCell ref="A31:H31"/>
    <mergeCell ref="I31:BI31"/>
    <mergeCell ref="A32:H32"/>
    <mergeCell ref="I32:BI32"/>
    <mergeCell ref="A35:H35"/>
    <mergeCell ref="I35:BI35"/>
    <mergeCell ref="A21:H21"/>
    <mergeCell ref="I21:BI21"/>
    <mergeCell ref="A22:H22"/>
    <mergeCell ref="I22:BI22"/>
    <mergeCell ref="A23:H23"/>
    <mergeCell ref="I23:BI23"/>
    <mergeCell ref="A17:H17"/>
    <mergeCell ref="I17:BI17"/>
    <mergeCell ref="A18:H18"/>
    <mergeCell ref="I18:BI18"/>
    <mergeCell ref="A25:H25"/>
    <mergeCell ref="I25:BI25"/>
    <mergeCell ref="A19:H19"/>
    <mergeCell ref="I19:BI19"/>
    <mergeCell ref="A20:H20"/>
    <mergeCell ref="I20:BI20"/>
    <mergeCell ref="A14:H14"/>
    <mergeCell ref="I14:BI14"/>
    <mergeCell ref="A15:H15"/>
    <mergeCell ref="I15:BI15"/>
    <mergeCell ref="A16:H16"/>
    <mergeCell ref="I16:BI16"/>
    <mergeCell ref="K38:BN38"/>
    <mergeCell ref="A5:BN5"/>
    <mergeCell ref="A6:BN6"/>
    <mergeCell ref="A10:BI10"/>
    <mergeCell ref="A11:H11"/>
    <mergeCell ref="I11:BI11"/>
    <mergeCell ref="A12:H12"/>
    <mergeCell ref="I12:BI12"/>
    <mergeCell ref="A13:H13"/>
    <mergeCell ref="I13:BI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2"/>
  <sheetViews>
    <sheetView tabSelected="1" view="pageBreakPreview" zoomScale="60" zoomScalePageLayoutView="0" workbookViewId="0" topLeftCell="A1">
      <selection activeCell="P21" sqref="P21"/>
    </sheetView>
  </sheetViews>
  <sheetFormatPr defaultColWidth="9.00390625" defaultRowHeight="12.75"/>
  <cols>
    <col min="1" max="1" width="6.00390625" style="0" customWidth="1"/>
    <col min="2" max="2" width="37.875" style="0" customWidth="1"/>
    <col min="3" max="3" width="18.125" style="0" customWidth="1"/>
    <col min="4" max="4" width="19.00390625" style="0" customWidth="1"/>
    <col min="5" max="5" width="17.75390625" style="0" customWidth="1"/>
    <col min="6" max="6" width="14.875" style="0" customWidth="1"/>
    <col min="7" max="7" width="14.25390625" style="0" customWidth="1"/>
    <col min="8" max="8" width="16.125" style="0" customWidth="1"/>
    <col min="9" max="9" width="12.875" style="0" customWidth="1"/>
    <col min="10" max="10" width="13.25390625" style="0" customWidth="1"/>
    <col min="11" max="11" width="12.75390625" style="0" customWidth="1"/>
    <col min="12" max="12" width="13.375" style="0" customWidth="1"/>
    <col min="13" max="13" width="14.00390625" style="0" customWidth="1"/>
    <col min="14" max="14" width="13.375" style="0" customWidth="1"/>
  </cols>
  <sheetData>
    <row r="2" spans="2:14" ht="15.75">
      <c r="B2" s="280" t="s">
        <v>346</v>
      </c>
      <c r="C2" s="280"/>
      <c r="D2" s="280"/>
      <c r="E2" s="280"/>
      <c r="F2" s="280"/>
      <c r="G2" s="280"/>
      <c r="H2" s="280"/>
      <c r="I2" s="281"/>
      <c r="J2" s="281"/>
      <c r="K2" s="281"/>
      <c r="L2" s="281"/>
      <c r="M2" s="281"/>
      <c r="N2" s="281"/>
    </row>
    <row r="3" spans="2:14" ht="15"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90"/>
      <c r="N3" s="90"/>
    </row>
    <row r="4" spans="2:14" ht="15"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M4" s="90"/>
      <c r="N4" s="90"/>
    </row>
    <row r="5" spans="1:14" ht="15" customHeight="1">
      <c r="A5" s="282" t="s">
        <v>279</v>
      </c>
      <c r="B5" s="282" t="s">
        <v>26</v>
      </c>
      <c r="C5" s="284" t="s">
        <v>280</v>
      </c>
      <c r="D5" s="285"/>
      <c r="E5" s="285"/>
      <c r="F5" s="285"/>
      <c r="G5" s="285"/>
      <c r="H5" s="285"/>
      <c r="I5" s="285"/>
      <c r="J5" s="285"/>
      <c r="K5" s="286"/>
      <c r="L5" s="287" t="s">
        <v>281</v>
      </c>
      <c r="M5" s="288"/>
      <c r="N5" s="289"/>
    </row>
    <row r="6" spans="1:14" s="91" customFormat="1" ht="74.25" customHeight="1">
      <c r="A6" s="283"/>
      <c r="B6" s="283"/>
      <c r="C6" s="282" t="s">
        <v>282</v>
      </c>
      <c r="D6" s="282"/>
      <c r="E6" s="282"/>
      <c r="F6" s="293" t="s">
        <v>283</v>
      </c>
      <c r="G6" s="294"/>
      <c r="H6" s="294"/>
      <c r="I6" s="293" t="s">
        <v>28</v>
      </c>
      <c r="J6" s="294"/>
      <c r="K6" s="294"/>
      <c r="L6" s="290"/>
      <c r="M6" s="291"/>
      <c r="N6" s="292"/>
    </row>
    <row r="7" spans="1:14" ht="14.25">
      <c r="A7" s="283"/>
      <c r="B7" s="283"/>
      <c r="C7" s="92" t="s">
        <v>284</v>
      </c>
      <c r="D7" s="92" t="s">
        <v>337</v>
      </c>
      <c r="E7" s="92" t="s">
        <v>347</v>
      </c>
      <c r="F7" s="92" t="s">
        <v>284</v>
      </c>
      <c r="G7" s="92" t="s">
        <v>337</v>
      </c>
      <c r="H7" s="92" t="s">
        <v>347</v>
      </c>
      <c r="I7" s="92" t="s">
        <v>284</v>
      </c>
      <c r="J7" s="92" t="s">
        <v>337</v>
      </c>
      <c r="K7" s="92" t="s">
        <v>347</v>
      </c>
      <c r="L7" s="92" t="s">
        <v>284</v>
      </c>
      <c r="M7" s="92" t="s">
        <v>337</v>
      </c>
      <c r="N7" s="92" t="s">
        <v>347</v>
      </c>
    </row>
    <row r="8" spans="1:14" s="91" customFormat="1" ht="14.25">
      <c r="A8" s="283"/>
      <c r="B8" s="283"/>
      <c r="C8" s="93" t="s">
        <v>285</v>
      </c>
      <c r="D8" s="93" t="s">
        <v>285</v>
      </c>
      <c r="E8" s="93" t="s">
        <v>285</v>
      </c>
      <c r="F8" s="94" t="s">
        <v>286</v>
      </c>
      <c r="G8" s="94" t="s">
        <v>286</v>
      </c>
      <c r="H8" s="94" t="s">
        <v>286</v>
      </c>
      <c r="I8" s="94" t="s">
        <v>286</v>
      </c>
      <c r="J8" s="94" t="s">
        <v>286</v>
      </c>
      <c r="K8" s="94" t="s">
        <v>286</v>
      </c>
      <c r="L8" s="94" t="s">
        <v>286</v>
      </c>
      <c r="M8" s="94" t="s">
        <v>286</v>
      </c>
      <c r="N8" s="94" t="s">
        <v>286</v>
      </c>
    </row>
    <row r="9" spans="1:14" ht="15">
      <c r="A9" s="95">
        <v>1</v>
      </c>
      <c r="B9" s="95">
        <f>A9+1</f>
        <v>2</v>
      </c>
      <c r="C9" s="95">
        <v>4</v>
      </c>
      <c r="D9" s="95">
        <v>5</v>
      </c>
      <c r="E9" s="95">
        <f>D9+1</f>
        <v>6</v>
      </c>
      <c r="F9" s="95">
        <v>8</v>
      </c>
      <c r="G9" s="95">
        <v>9</v>
      </c>
      <c r="H9" s="95">
        <f>G9+1</f>
        <v>10</v>
      </c>
      <c r="I9" s="95">
        <v>10</v>
      </c>
      <c r="J9" s="95">
        <v>11</v>
      </c>
      <c r="K9" s="95">
        <f>J9+1</f>
        <v>12</v>
      </c>
      <c r="L9" s="95">
        <f>K9+1</f>
        <v>13</v>
      </c>
      <c r="M9" s="95">
        <f>L9+1</f>
        <v>14</v>
      </c>
      <c r="N9" s="95">
        <f>M9+1</f>
        <v>15</v>
      </c>
    </row>
    <row r="10" spans="1:14" ht="42.75">
      <c r="A10" s="95" t="s">
        <v>29</v>
      </c>
      <c r="B10" s="92" t="s">
        <v>287</v>
      </c>
      <c r="C10" s="96">
        <v>557100</v>
      </c>
      <c r="D10" s="96">
        <f>'НВВ факт расшифр '!D9*1000</f>
        <v>1034080.3773584907</v>
      </c>
      <c r="E10" s="96">
        <f>'НВВ факт расшифр '!E9*1000</f>
        <v>727033.0188679246</v>
      </c>
      <c r="F10" s="96">
        <v>6</v>
      </c>
      <c r="G10" s="96">
        <v>8</v>
      </c>
      <c r="H10" s="97">
        <v>17</v>
      </c>
      <c r="I10" s="96">
        <v>136</v>
      </c>
      <c r="J10" s="96">
        <v>341.84</v>
      </c>
      <c r="K10" s="97">
        <v>7182</v>
      </c>
      <c r="L10" s="96">
        <f aca="true" t="shared" si="0" ref="L10:N11">C10/F10</f>
        <v>92850</v>
      </c>
      <c r="M10" s="96">
        <f t="shared" si="0"/>
        <v>129260.04716981134</v>
      </c>
      <c r="N10" s="96">
        <f t="shared" si="0"/>
        <v>42766.648168701446</v>
      </c>
    </row>
    <row r="11" spans="1:14" ht="57">
      <c r="A11" s="95" t="s">
        <v>32</v>
      </c>
      <c r="B11" s="92" t="s">
        <v>288</v>
      </c>
      <c r="C11" s="96">
        <v>396900.00000000006</v>
      </c>
      <c r="D11" s="96">
        <f>'НВВ факт расшифр '!G9*1000</f>
        <v>736719.6226415094</v>
      </c>
      <c r="E11" s="96">
        <f>'НВВ факт расшифр '!H9*1000</f>
        <v>517966.98113207537</v>
      </c>
      <c r="F11" s="96">
        <v>6</v>
      </c>
      <c r="G11" s="96">
        <v>8</v>
      </c>
      <c r="H11" s="97">
        <v>13</v>
      </c>
      <c r="I11" s="96">
        <v>136</v>
      </c>
      <c r="J11" s="96">
        <v>341.84</v>
      </c>
      <c r="K11" s="97">
        <v>1182</v>
      </c>
      <c r="L11" s="96">
        <f t="shared" si="0"/>
        <v>66150.00000000001</v>
      </c>
      <c r="M11" s="96">
        <f t="shared" si="0"/>
        <v>92089.95283018867</v>
      </c>
      <c r="N11" s="96">
        <f t="shared" si="0"/>
        <v>39843.613933236564</v>
      </c>
    </row>
    <row r="12" spans="3:14" ht="12.75">
      <c r="C12" s="98"/>
      <c r="D12" s="98"/>
      <c r="E12" s="98"/>
      <c r="I12" s="98"/>
      <c r="J12" s="98"/>
      <c r="K12" s="98"/>
      <c r="L12" s="98"/>
      <c r="M12" s="98"/>
      <c r="N12" s="98"/>
    </row>
    <row r="13" spans="3:9" ht="12.75">
      <c r="C13" s="90"/>
      <c r="D13" s="90"/>
      <c r="E13" s="90"/>
      <c r="I13" s="98"/>
    </row>
    <row r="14" spans="1:24" ht="15">
      <c r="A14" s="99"/>
      <c r="B14" s="99" t="s">
        <v>289</v>
      </c>
      <c r="C14" s="99"/>
      <c r="D14" s="99"/>
      <c r="E14" s="99" t="s">
        <v>290</v>
      </c>
      <c r="F14" s="99"/>
      <c r="G14" s="99" t="s">
        <v>291</v>
      </c>
      <c r="H14" s="99" t="s">
        <v>292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ht="15">
      <c r="A15" s="99"/>
      <c r="B15" s="99" t="s">
        <v>293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9" ht="12.75">
      <c r="D19" s="98">
        <f>D10+D11</f>
        <v>1770800</v>
      </c>
    </row>
    <row r="21" ht="12.75">
      <c r="D21">
        <f>D10/D19</f>
        <v>0.5839622641509434</v>
      </c>
    </row>
    <row r="22" ht="12.75">
      <c r="D22">
        <f>D11/D19</f>
        <v>0.41603773584905657</v>
      </c>
    </row>
  </sheetData>
  <sheetProtection/>
  <mergeCells count="8">
    <mergeCell ref="B2:N2"/>
    <mergeCell ref="A5:A8"/>
    <mergeCell ref="B5:B8"/>
    <mergeCell ref="C5:K5"/>
    <mergeCell ref="L5:N6"/>
    <mergeCell ref="C6:E6"/>
    <mergeCell ref="F6:H6"/>
    <mergeCell ref="I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Кикоть</cp:lastModifiedBy>
  <cp:lastPrinted>2021-10-14T06:36:41Z</cp:lastPrinted>
  <dcterms:created xsi:type="dcterms:W3CDTF">2011-01-11T10:25:48Z</dcterms:created>
  <dcterms:modified xsi:type="dcterms:W3CDTF">2022-10-17T11:20:44Z</dcterms:modified>
  <cp:category/>
  <cp:version/>
  <cp:contentType/>
  <cp:contentStatus/>
</cp:coreProperties>
</file>